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229180015- MVE Křižanovice, vyvedení výkonu\ADMINISTRACE REALIZACE\"/>
    </mc:Choice>
  </mc:AlternateContent>
  <bookViews>
    <workbookView xWindow="4350" yWindow="-15" windowWidth="22545" windowHeight="12690" activeTab="1"/>
  </bookViews>
  <sheets>
    <sheet name="Rekapitulace" sheetId="41" r:id="rId1"/>
    <sheet name="Elektro" sheetId="39" r:id="rId2"/>
    <sheet name="Zemní práce" sheetId="42" r:id="rId3"/>
    <sheet name="Úprava technologie - elektro" sheetId="40" r:id="rId4"/>
    <sheet name="Úprava technologie strojní část" sheetId="43" r:id="rId5"/>
  </sheets>
  <definedNames>
    <definedName name="cisloobjektu" localSheetId="4">#REF!</definedName>
    <definedName name="cisloobjektu" localSheetId="2">#REF!</definedName>
    <definedName name="cisloobjektu">#REF!</definedName>
    <definedName name="cislostavby" localSheetId="4">#REF!</definedName>
    <definedName name="cislostavby" localSheetId="2">#REF!</definedName>
    <definedName name="cislostavby">#REF!</definedName>
    <definedName name="Datum" localSheetId="4">#REF!</definedName>
    <definedName name="Datum" localSheetId="2">#REF!</definedName>
    <definedName name="Datum">#REF!</definedName>
    <definedName name="Dil" localSheetId="4">#REF!</definedName>
    <definedName name="Dil" localSheetId="2">#REF!</definedName>
    <definedName name="Dil">#REF!</definedName>
    <definedName name="Dodavka" localSheetId="4">#REF!</definedName>
    <definedName name="Dodavka" localSheetId="2">#REF!</definedName>
    <definedName name="Dodavka">#REF!</definedName>
    <definedName name="Dodavka0" localSheetId="4">#REF!</definedName>
    <definedName name="Dodavka0" localSheetId="2">#REF!</definedName>
    <definedName name="Dodavka0">#REF!</definedName>
    <definedName name="HSV" localSheetId="4">#REF!</definedName>
    <definedName name="HSV" localSheetId="2">#REF!</definedName>
    <definedName name="HSV">#REF!</definedName>
    <definedName name="HSV0" localSheetId="4">#REF!</definedName>
    <definedName name="HSV0" localSheetId="2">#REF!</definedName>
    <definedName name="HSV0">#REF!</definedName>
    <definedName name="HZS" localSheetId="4">#REF!</definedName>
    <definedName name="HZS" localSheetId="2">#REF!</definedName>
    <definedName name="HZS">#REF!</definedName>
    <definedName name="HZS0" localSheetId="4">#REF!</definedName>
    <definedName name="HZS0" localSheetId="2">#REF!</definedName>
    <definedName name="HZS0">#REF!</definedName>
    <definedName name="JKSO" localSheetId="4">#REF!</definedName>
    <definedName name="JKSO" localSheetId="2">#REF!</definedName>
    <definedName name="JKSO">#REF!</definedName>
    <definedName name="k" localSheetId="4">#REF!</definedName>
    <definedName name="k" localSheetId="2">#REF!</definedName>
    <definedName name="k">#REF!</definedName>
    <definedName name="l" localSheetId="4">#REF!</definedName>
    <definedName name="l" localSheetId="2">#REF!</definedName>
    <definedName name="l">#REF!</definedName>
    <definedName name="lll" localSheetId="4">#REF!</definedName>
    <definedName name="lll" localSheetId="2">#REF!</definedName>
    <definedName name="lll">#REF!</definedName>
    <definedName name="MJ" localSheetId="4">#REF!</definedName>
    <definedName name="MJ" localSheetId="2">#REF!</definedName>
    <definedName name="MJ">#REF!</definedName>
    <definedName name="Mont" localSheetId="4">#REF!</definedName>
    <definedName name="Mont" localSheetId="2">#REF!</definedName>
    <definedName name="Mont">#REF!</definedName>
    <definedName name="Montaz0" localSheetId="4">#REF!</definedName>
    <definedName name="Montaz0" localSheetId="2">#REF!</definedName>
    <definedName name="Montaz0">#REF!</definedName>
    <definedName name="NazevDilu" localSheetId="4">#REF!</definedName>
    <definedName name="NazevDilu" localSheetId="2">#REF!</definedName>
    <definedName name="NazevDilu">#REF!</definedName>
    <definedName name="nazevobjektu" localSheetId="4">#REF!</definedName>
    <definedName name="nazevobjektu" localSheetId="2">#REF!</definedName>
    <definedName name="nazevobjektu">#REF!</definedName>
    <definedName name="nazevstavby" localSheetId="4">#REF!</definedName>
    <definedName name="nazevstavby" localSheetId="2">#REF!</definedName>
    <definedName name="nazevstavby">#REF!</definedName>
    <definedName name="Objednatel" localSheetId="4">#REF!</definedName>
    <definedName name="Objednatel" localSheetId="2">#REF!</definedName>
    <definedName name="Objednatel">#REF!</definedName>
    <definedName name="_xlnm.Print_Area" localSheetId="0">Rekapitulace!$A$1:$J$43</definedName>
    <definedName name="_xlnm.Print_Area" localSheetId="3">'Úprava technologie - elektro'!$A$1:$J$75</definedName>
    <definedName name="_xlnm.Print_Area" localSheetId="2">'Zemní práce'!$A$1:$I$26</definedName>
    <definedName name="PocetMJ" localSheetId="4">#REF!</definedName>
    <definedName name="PocetMJ" localSheetId="2">#REF!</definedName>
    <definedName name="PocetMJ">#REF!</definedName>
    <definedName name="Poznamka" localSheetId="4">#REF!</definedName>
    <definedName name="Poznamka" localSheetId="2">#REF!</definedName>
    <definedName name="Poznamka">#REF!</definedName>
    <definedName name="Projektant" localSheetId="4">#REF!</definedName>
    <definedName name="Projektant" localSheetId="2">#REF!</definedName>
    <definedName name="Projektant">#REF!</definedName>
    <definedName name="PSV" localSheetId="4">#REF!</definedName>
    <definedName name="PSV" localSheetId="2">#REF!</definedName>
    <definedName name="PSV">#REF!</definedName>
    <definedName name="PSV0" localSheetId="4">#REF!</definedName>
    <definedName name="PSV0" localSheetId="2">#REF!</definedName>
    <definedName name="PSV0">#REF!</definedName>
    <definedName name="s" localSheetId="4">#REF!</definedName>
    <definedName name="s" localSheetId="2">#REF!</definedName>
    <definedName name="s">#REF!</definedName>
    <definedName name="SazbaDPH1" localSheetId="4">#REF!</definedName>
    <definedName name="SazbaDPH1" localSheetId="2">#REF!</definedName>
    <definedName name="SazbaDPH1">#REF!</definedName>
    <definedName name="SazbaDPH2" localSheetId="4">#REF!</definedName>
    <definedName name="SazbaDPH2" localSheetId="2">#REF!</definedName>
    <definedName name="SazbaDPH2">#REF!</definedName>
    <definedName name="SloupecCC" localSheetId="4">#REF!</definedName>
    <definedName name="SloupecCC" localSheetId="2">#REF!</definedName>
    <definedName name="SloupecCC">#REF!</definedName>
    <definedName name="SloupecCisloPol" localSheetId="4">#REF!</definedName>
    <definedName name="SloupecCisloPol" localSheetId="2">#REF!</definedName>
    <definedName name="SloupecCisloPol">#REF!</definedName>
    <definedName name="SloupecJC" localSheetId="4">#REF!</definedName>
    <definedName name="SloupecJC" localSheetId="2">#REF!</definedName>
    <definedName name="SloupecJC">#REF!</definedName>
    <definedName name="SloupecMJ" localSheetId="4">#REF!</definedName>
    <definedName name="SloupecMJ" localSheetId="2">#REF!</definedName>
    <definedName name="SloupecMJ">#REF!</definedName>
    <definedName name="SloupecMnozstvi" localSheetId="4">#REF!</definedName>
    <definedName name="SloupecMnozstvi" localSheetId="2">#REF!</definedName>
    <definedName name="SloupecMnozstvi">#REF!</definedName>
    <definedName name="SloupecNazPol" localSheetId="4">#REF!</definedName>
    <definedName name="SloupecNazPol" localSheetId="2">#REF!</definedName>
    <definedName name="SloupecNazPol">#REF!</definedName>
    <definedName name="SloupecPC" localSheetId="4">#REF!</definedName>
    <definedName name="SloupecPC" localSheetId="2">#REF!</definedName>
    <definedName name="SloupecPC">#REF!</definedName>
    <definedName name="ss" localSheetId="4">#REF!</definedName>
    <definedName name="ss" localSheetId="2">#REF!</definedName>
    <definedName name="ss">#REF!</definedName>
    <definedName name="sss" localSheetId="4">#REF!</definedName>
    <definedName name="sss" localSheetId="2">#REF!</definedName>
    <definedName name="sss">#REF!</definedName>
    <definedName name="sssssss" localSheetId="4">#REF!</definedName>
    <definedName name="sssssss" localSheetId="2">#REF!</definedName>
    <definedName name="sssssss">#REF!</definedName>
    <definedName name="Typ" localSheetId="4">#REF!</definedName>
    <definedName name="Typ" localSheetId="2">#REF!</definedName>
    <definedName name="Typ">#REF!</definedName>
    <definedName name="VRN" localSheetId="4">#REF!</definedName>
    <definedName name="VRN" localSheetId="2">#REF!</definedName>
    <definedName name="VRN">#REF!</definedName>
    <definedName name="VRNKc" localSheetId="4">#REF!</definedName>
    <definedName name="VRNKc" localSheetId="2">#REF!</definedName>
    <definedName name="VRNKc">#REF!</definedName>
    <definedName name="VRNnazev" localSheetId="4">#REF!</definedName>
    <definedName name="VRNnazev" localSheetId="2">#REF!</definedName>
    <definedName name="VRNnazev">#REF!</definedName>
    <definedName name="VRNproc" localSheetId="4">#REF!</definedName>
    <definedName name="VRNproc" localSheetId="2">#REF!</definedName>
    <definedName name="VRNproc">#REF!</definedName>
    <definedName name="VRNzakl" localSheetId="4">#REF!</definedName>
    <definedName name="VRNzakl" localSheetId="2">#REF!</definedName>
    <definedName name="VRNzakl">#REF!</definedName>
    <definedName name="Zakazka" localSheetId="4">#REF!</definedName>
    <definedName name="Zakazka" localSheetId="2">#REF!</definedName>
    <definedName name="Zakazka">#REF!</definedName>
    <definedName name="Zaklad22" localSheetId="4">#REF!</definedName>
    <definedName name="Zaklad22" localSheetId="2">#REF!</definedName>
    <definedName name="Zaklad22">#REF!</definedName>
    <definedName name="Zaklad5" localSheetId="4">#REF!</definedName>
    <definedName name="Zaklad5" localSheetId="2">#REF!</definedName>
    <definedName name="Zaklad5">#REF!</definedName>
    <definedName name="Zhotovitel" localSheetId="4">#REF!</definedName>
    <definedName name="Zhotovitel" localSheetId="2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I15" i="41" l="1"/>
  <c r="H51" i="39" l="1"/>
  <c r="G30" i="40" l="1"/>
  <c r="H39" i="43"/>
  <c r="H38" i="43"/>
  <c r="H34" i="43"/>
  <c r="H33" i="43"/>
  <c r="H31" i="43"/>
  <c r="H30" i="43"/>
  <c r="H16" i="43"/>
  <c r="H40" i="43" l="1"/>
  <c r="H35" i="43"/>
  <c r="H15" i="43" l="1"/>
  <c r="H17" i="43" s="1"/>
  <c r="H42" i="43" s="1"/>
  <c r="I30" i="41" s="1"/>
  <c r="H11" i="43"/>
  <c r="H10" i="43"/>
  <c r="H9" i="43"/>
  <c r="H12" i="43" l="1"/>
  <c r="H44" i="43" l="1"/>
  <c r="I29" i="41"/>
  <c r="I28" i="41" s="1"/>
  <c r="H19" i="42"/>
  <c r="H18" i="42"/>
  <c r="H17" i="42"/>
  <c r="H16" i="42"/>
  <c r="H15" i="42"/>
  <c r="H14" i="42"/>
  <c r="H13" i="42"/>
  <c r="H12" i="42"/>
  <c r="H11" i="42"/>
  <c r="H10" i="42"/>
  <c r="H9" i="42"/>
  <c r="H8" i="42"/>
  <c r="H7" i="42"/>
  <c r="H20" i="42" l="1"/>
  <c r="I12" i="41" s="1"/>
  <c r="G52" i="40"/>
  <c r="G51" i="40"/>
  <c r="G50" i="40"/>
  <c r="G49" i="40"/>
  <c r="G48" i="40"/>
  <c r="G47" i="40"/>
  <c r="G46" i="40"/>
  <c r="G45" i="40"/>
  <c r="G44" i="40"/>
  <c r="G43" i="40"/>
  <c r="G37" i="40"/>
  <c r="G36" i="40"/>
  <c r="G35" i="40"/>
  <c r="G34" i="40"/>
  <c r="G33" i="40"/>
  <c r="G32" i="40"/>
  <c r="G31" i="40"/>
  <c r="G25" i="40"/>
  <c r="G24" i="40"/>
  <c r="G23" i="40"/>
  <c r="G17" i="40"/>
  <c r="G16" i="40"/>
  <c r="G15" i="40"/>
  <c r="G14" i="40"/>
  <c r="G12" i="40"/>
  <c r="G11" i="40" s="1"/>
  <c r="G10" i="40"/>
  <c r="G9" i="40"/>
  <c r="G8" i="40"/>
  <c r="G6" i="40"/>
  <c r="G5" i="40"/>
  <c r="G13" i="40" l="1"/>
  <c r="G26" i="40"/>
  <c r="I34" i="41" s="1"/>
  <c r="G4" i="40"/>
  <c r="G7" i="40"/>
  <c r="G38" i="40"/>
  <c r="I35" i="41" s="1"/>
  <c r="G53" i="40"/>
  <c r="I36" i="41" s="1"/>
  <c r="H52" i="39"/>
  <c r="H50" i="39"/>
  <c r="H49" i="39"/>
  <c r="H48" i="39"/>
  <c r="H47" i="39"/>
  <c r="H46" i="39"/>
  <c r="H45" i="39"/>
  <c r="H44" i="39"/>
  <c r="H43" i="39"/>
  <c r="H42" i="39"/>
  <c r="H41" i="39"/>
  <c r="H40" i="39"/>
  <c r="H39" i="39"/>
  <c r="H38" i="39"/>
  <c r="H37" i="39"/>
  <c r="H36" i="39"/>
  <c r="H35" i="39"/>
  <c r="H34" i="39"/>
  <c r="H33" i="39"/>
  <c r="H32" i="39"/>
  <c r="H24" i="39"/>
  <c r="H23" i="39"/>
  <c r="H19" i="39"/>
  <c r="H18" i="39"/>
  <c r="H17" i="39"/>
  <c r="H16" i="39"/>
  <c r="H15" i="39"/>
  <c r="H14" i="39"/>
  <c r="H13" i="39"/>
  <c r="H12" i="39"/>
  <c r="H11" i="39"/>
  <c r="H10" i="39"/>
  <c r="H9" i="39"/>
  <c r="H8" i="39"/>
  <c r="H7" i="39"/>
  <c r="H20" i="39" l="1"/>
  <c r="H53" i="39"/>
  <c r="I10" i="41" s="1"/>
  <c r="G18" i="40"/>
  <c r="H25" i="39"/>
  <c r="I8" i="41" s="1"/>
  <c r="I6" i="41" l="1"/>
  <c r="G16" i="41" s="1"/>
  <c r="I16" i="41" s="1"/>
  <c r="I33" i="41"/>
  <c r="I32" i="41" s="1"/>
  <c r="I38" i="41" l="1"/>
</calcChain>
</file>

<file path=xl/sharedStrings.xml><?xml version="1.0" encoding="utf-8"?>
<sst xmlns="http://schemas.openxmlformats.org/spreadsheetml/2006/main" count="449" uniqueCount="280">
  <si>
    <t>cena</t>
  </si>
  <si>
    <t xml:space="preserve">výměra </t>
  </si>
  <si>
    <t>Popis</t>
  </si>
  <si>
    <t>Cena celkem</t>
  </si>
  <si>
    <t>(Kč)</t>
  </si>
  <si>
    <t>Položka</t>
  </si>
  <si>
    <t>číslo</t>
  </si>
  <si>
    <t>Číselné</t>
  </si>
  <si>
    <t>zatřídění položky</t>
  </si>
  <si>
    <t>měrná</t>
  </si>
  <si>
    <t>jednotka</t>
  </si>
  <si>
    <t>kpl</t>
  </si>
  <si>
    <t xml:space="preserve">Cena </t>
  </si>
  <si>
    <t>m</t>
  </si>
  <si>
    <t>ks</t>
  </si>
  <si>
    <t>sada</t>
  </si>
  <si>
    <t>Kabely, vodiče, chráničky, …</t>
  </si>
  <si>
    <t>Pojistky PHN 1   125A</t>
  </si>
  <si>
    <t>Pokládka výstražné folie</t>
  </si>
  <si>
    <t>Pokládka folie</t>
  </si>
  <si>
    <t>Dodávky celkem</t>
  </si>
  <si>
    <t>Montáž kabelového žlabu 60x150</t>
  </si>
  <si>
    <t>Ukončení a zapojení kabelu do 3x240+120</t>
  </si>
  <si>
    <t>Ukončení a zapojení kabelu do 4x95</t>
  </si>
  <si>
    <t>Montáž elektroměrového rozváděče</t>
  </si>
  <si>
    <t>Vytyčení stávajícího kabelu ČEZ Distribuce</t>
  </si>
  <si>
    <t>Protlak pro kabel - vytyčení trasy, hloubení jam, protlačení trub do 100mm, zásyp jam, …</t>
  </si>
  <si>
    <t>Zaměření skutečného provedení kabelové trasy</t>
  </si>
  <si>
    <t>Doprava a mimostaveništní přesuny materiálu</t>
  </si>
  <si>
    <t>Vyhotovení VRZ</t>
  </si>
  <si>
    <t>Pokládka kabelu AYKY-J 3x240+120</t>
  </si>
  <si>
    <t>Pokládka kabelu CYKY-J 4x50</t>
  </si>
  <si>
    <t>Pokládka vodiče FeZn 30x4</t>
  </si>
  <si>
    <t>Montáž drát. žlab 60x150 včetně podpěr</t>
  </si>
  <si>
    <t>Mateiál celkem</t>
  </si>
  <si>
    <t>Zemní práce</t>
  </si>
  <si>
    <t>Montář zemnící vodič 10 + svorek</t>
  </si>
  <si>
    <t>Zemní práce celkem</t>
  </si>
  <si>
    <t>Montáže celkem</t>
  </si>
  <si>
    <t>Deska zákrytová plastová (šíře celkem 500mm)</t>
  </si>
  <si>
    <t>Vytýčení trasy</t>
  </si>
  <si>
    <t>Vykopání kabelové rýhy</t>
  </si>
  <si>
    <t>Vykopání kabelové rýhy v betonu</t>
  </si>
  <si>
    <t>Pol.č.</t>
  </si>
  <si>
    <t>Popis položky</t>
  </si>
  <si>
    <t>Měrná
jednotka</t>
  </si>
  <si>
    <t>Počet
měr. jedn.</t>
  </si>
  <si>
    <t>Jednotková
cena v Kč</t>
  </si>
  <si>
    <t>Náklady celkem
v Kč</t>
  </si>
  <si>
    <t>Poznámka</t>
  </si>
  <si>
    <t>Dodávky</t>
  </si>
  <si>
    <t>RG1 - rozvaděč vyvedení výkonu MVE</t>
  </si>
  <si>
    <t>1.1</t>
  </si>
  <si>
    <t>3f rozběhový rezistor</t>
  </si>
  <si>
    <t>1.2</t>
  </si>
  <si>
    <t>Ostatní výstroj rozváděče (svorky, vodiče, spojovací materiál, …)</t>
  </si>
  <si>
    <t>RG2 - rozvaděč ochran a automatik MVE</t>
  </si>
  <si>
    <t>2.1</t>
  </si>
  <si>
    <t>2.2</t>
  </si>
  <si>
    <t>Komunikační protokol do stávající SEL-2440
IEC61850</t>
  </si>
  <si>
    <t>RG3 - rozvaděč kompenzace MVE</t>
  </si>
  <si>
    <t>3.1</t>
  </si>
  <si>
    <t>4.1</t>
  </si>
  <si>
    <t>Kabel CYKCY-O 12x1,5</t>
  </si>
  <si>
    <t>4.2</t>
  </si>
  <si>
    <t>Kabel JYTY-O 19x1</t>
  </si>
  <si>
    <t>4.3</t>
  </si>
  <si>
    <t>4.4</t>
  </si>
  <si>
    <t>Dodávka podružného spoj. materiálu, kabel. štítky, vázací kabelové pásky, atd.</t>
  </si>
  <si>
    <t>Demontáže</t>
  </si>
  <si>
    <t>Demontáž rozběhového rezistoru v rozvaděči RG2</t>
  </si>
  <si>
    <t>Demontáž a odpojení stávajícího rozvaděče kompenzace RG3 v ovládací místnosti MVE</t>
  </si>
  <si>
    <t>Demontáž stávající kabeláže mezi rozvaděči RG2 a RG3 v ovládací místnosti MVE</t>
  </si>
  <si>
    <t>Demontáže celkem</t>
  </si>
  <si>
    <t>Montáže</t>
  </si>
  <si>
    <t>Montáž a zapojení rozběhového rezistoru do rozvaděče RG1, včetně ostatní výstroje rozváděče</t>
  </si>
  <si>
    <t>Montáž a zapojení SEL-2440 do rozvaděče RG2, včetně ostatní výstroje rozváděče</t>
  </si>
  <si>
    <t>Montáž nástěnného rozvaděče RG3 v ovládací místnosti MVE</t>
  </si>
  <si>
    <t>Pokládka kabelu CYKCY-O 12x1,5</t>
  </si>
  <si>
    <t>Pokládka kabelu JYTY-O 19x1</t>
  </si>
  <si>
    <t>Ukončení a zapojení kabelu do 12x4</t>
  </si>
  <si>
    <t>Ukončení a zapojení kabelu do 19x1</t>
  </si>
  <si>
    <t>Ostatní a vedlejší náklady</t>
  </si>
  <si>
    <t>Odvoz demontovaného materiálu a ekologické uložení na řízenou skládku</t>
  </si>
  <si>
    <t>Výpočet nastavení a konfigurace ochran a automatik SEL</t>
  </si>
  <si>
    <t>Doplnění frekvečních  a výkonových charakteristik regulace</t>
  </si>
  <si>
    <t>Úprava obrazovek operátorského panelu</t>
  </si>
  <si>
    <t xml:space="preserve">Nastavení, sekundární a primární zkoušky ochran a automatik SEL, programování a odladění automatik kompemzace </t>
  </si>
  <si>
    <t>Zkoušky zařízení s zkoušky vnějších návazností</t>
  </si>
  <si>
    <t>Účast při komplexních zkouškách</t>
  </si>
  <si>
    <t>Proškolení obsluhy z funkce a provozu MVE</t>
  </si>
  <si>
    <t>Ostatní náklady celkem</t>
  </si>
  <si>
    <t>Elektroinstalační materiál</t>
  </si>
  <si>
    <t xml:space="preserve">Dodávky </t>
  </si>
  <si>
    <t>Kabelová skříň v plast. pilíři,  2 sady pojistkových spodků vel.1, přívodní kabel do 240mm2, vývodní kabel 150mm2  IP44/IP40 IK 10 , 470x1830x250mm  (např. SS 201/NKF1W)</t>
  </si>
  <si>
    <t>Montáž kabelové skříně SS 201</t>
  </si>
  <si>
    <t>Rozváděče elektroměrový v plast. pilíři, obchodní měření  125/5A, cejchovaná trafa přesnost 0,5 S zátěž 5VA pilíř 2x470x1830x250mm IK 10 IP 44/20 (např. NR212/NKD/7D/ 125A ČEZ)</t>
  </si>
  <si>
    <r>
      <t>Kabel AYKY 3x240+120 mm</t>
    </r>
    <r>
      <rPr>
        <sz val="10"/>
        <rFont val="Calibri"/>
        <family val="2"/>
        <charset val="238"/>
      </rPr>
      <t xml:space="preserve">², </t>
    </r>
    <r>
      <rPr>
        <sz val="10"/>
        <rFont val="Arial CE"/>
        <family val="2"/>
        <charset val="238"/>
      </rPr>
      <t xml:space="preserve"> 0,6/1kV, Uz 4 kV</t>
    </r>
  </si>
  <si>
    <t>Folie výstražná šíře 300 mm</t>
  </si>
  <si>
    <t>Trubka panceřová prům 63/58,8 mm pozink + příchytky</t>
  </si>
  <si>
    <t>Drát. žlab 60x150 včetně podpěr s integrovanou spojkou elektrolyticky zinkovaný</t>
  </si>
  <si>
    <r>
      <t>Kabel CYKY-4x50mm</t>
    </r>
    <r>
      <rPr>
        <sz val="10"/>
        <rFont val="Calibri"/>
        <family val="2"/>
        <charset val="238"/>
      </rPr>
      <t xml:space="preserve">², </t>
    </r>
    <r>
      <rPr>
        <sz val="10"/>
        <rFont val="Arial CE"/>
        <family val="2"/>
        <charset val="238"/>
      </rPr>
      <t xml:space="preserve"> 0,6/1kV, Uz 4 kV odolnost proti šíření plamene dle IEC 60332-1 a CEI 60332-1</t>
    </r>
  </si>
  <si>
    <t>Ohebná korugovaná chránička KOPOFLEX 110/96</t>
  </si>
  <si>
    <t>Ostatní výstroj rozvaděče (svorky, vodiče, spojovací materiál, kabelové žlaby …)</t>
  </si>
  <si>
    <t>Elektromontážní práce</t>
  </si>
  <si>
    <t>Odvoz demontovaného mat. a ekologická likvidace</t>
  </si>
  <si>
    <t>Betonové lože pro uložení chráničky v komunikaci, zásyp</t>
  </si>
  <si>
    <t>Rozebrání a zpětná pokládka dlažby</t>
  </si>
  <si>
    <t>1.Elektroinstalační materiál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</si>
  <si>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</si>
  <si>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</si>
  <si>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</si>
  <si>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</si>
  <si>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</si>
  <si>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</si>
  <si>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</si>
  <si>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</si>
  <si>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</si>
  <si>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</si>
  <si>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</si>
  <si>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</si>
  <si>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 xml:space="preserve">2.Dodávky </t>
  </si>
  <si>
    <t xml:space="preserve">3.Elektromontážní práce 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</si>
  <si>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</si>
  <si>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</si>
  <si>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</si>
  <si>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</si>
  <si>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</si>
  <si>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</si>
  <si>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</si>
  <si>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</si>
  <si>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</si>
  <si>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</si>
  <si>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</si>
  <si>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</si>
  <si>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</si>
  <si>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</si>
  <si>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</si>
  <si>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</si>
  <si>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</si>
  <si>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</si>
  <si>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</si>
  <si>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4.5</t>
  </si>
  <si>
    <t>4.6</t>
  </si>
  <si>
    <t>4.7</t>
  </si>
  <si>
    <t>4.8</t>
  </si>
  <si>
    <t>4.9</t>
  </si>
  <si>
    <t>4.10</t>
  </si>
  <si>
    <t>1.</t>
  </si>
  <si>
    <t>2.</t>
  </si>
  <si>
    <t>3.</t>
  </si>
  <si>
    <t>4.</t>
  </si>
  <si>
    <t>Zemnící pásek FeZN 30x4 vrstva zinku 70 mikrometru vyroben dle EN  62564-2</t>
  </si>
  <si>
    <t xml:space="preserve">Zemnící vodič 10 vrstva zinku 50 mikrometru vyroben dle EN  62564-2 + svorky </t>
  </si>
  <si>
    <t>Folie výstražná 300 mm, červená polyetylénová s bleskem</t>
  </si>
  <si>
    <t>Zásyp kabelové rýhy</t>
  </si>
  <si>
    <t>Hutnění zásypu</t>
  </si>
  <si>
    <t>Definitivní úprava povrchu včetně zatravnění</t>
  </si>
  <si>
    <t>Pískové lože tl. 200 mm</t>
  </si>
  <si>
    <t>4.11</t>
  </si>
  <si>
    <t>4.12</t>
  </si>
  <si>
    <t>4.13</t>
  </si>
  <si>
    <t>Ohebná korugovaná chránička KOPOFLEX 110/94,  450 N/20 cm vyrobeno dle ČSN EN 61386-24</t>
  </si>
  <si>
    <t>PVC chránička korugovaní 110/94,  450 N/20 cm vyrobeno dle ČSN EN 61386-24</t>
  </si>
  <si>
    <t>Demontáž</t>
  </si>
  <si>
    <t>Montáž</t>
  </si>
  <si>
    <t xml:space="preserve">Ostatní a vedlejší náklady </t>
  </si>
  <si>
    <t xml:space="preserve">CELKEM bez DPH </t>
  </si>
  <si>
    <t>Měření elektrických parametrů generátoru po navýšení výkonu a vydání zkušebního protokolu, výrobního štítku a sériového čísla</t>
  </si>
  <si>
    <t>7.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</si>
  <si>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</si>
  <si>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</si>
  <si>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</si>
  <si>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</si>
  <si>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</si>
  <si>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</si>
  <si>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</si>
  <si>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</si>
  <si>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</si>
  <si>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</si>
  <si>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</si>
  <si>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</si>
  <si>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</si>
  <si>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</si>
  <si>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7.2.1</t>
  </si>
  <si>
    <t>7.2.2</t>
  </si>
  <si>
    <t>7.2.3</t>
  </si>
  <si>
    <t>7.2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</si>
  <si>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</si>
  <si>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</si>
  <si>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</si>
  <si>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</si>
  <si>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</si>
  <si>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</si>
  <si>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</si>
  <si>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</si>
  <si>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</si>
  <si>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</si>
  <si>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</si>
  <si>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</si>
  <si>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</si>
  <si>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</si>
  <si>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</si>
  <si>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</si>
  <si>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</si>
  <si>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</si>
  <si>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</si>
  <si>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Úprava technologie MVE,  SW+HW MVE a zkoušky  - část elektro celkem</t>
  </si>
  <si>
    <t>MVE Křižanovice, vyvedení výkonu</t>
  </si>
  <si>
    <t>Rekapitulace nákladů</t>
  </si>
  <si>
    <t>.-montážní / demontážní práce:</t>
  </si>
  <si>
    <t>.-zapojení, odborné nastavení a zprovoznění stávajícího el. servopohonu MODACT servisním technikem s certifikací výrobce pohonu</t>
  </si>
  <si>
    <t xml:space="preserve">.-kopmponenty OK ovládacího stojanu materiál 1.0038 (rám - svarek, příslušenství, … 1kpl.) </t>
  </si>
  <si>
    <t>kg</t>
  </si>
  <si>
    <t xml:space="preserve">.-kopmponenty OK ovládacího stojanu materiál 1.4301 (hřídel, spojovací materiál nerez A2/A4, … 1kpl.) </t>
  </si>
  <si>
    <t>.-povrchová ochrana:</t>
  </si>
  <si>
    <t xml:space="preserve">.- nátěrový systém 1:  </t>
  </si>
  <si>
    <t xml:space="preserve">  .- tryskání povrchu základní SA 2,5 dle EN ISO 12944</t>
  </si>
  <si>
    <t xml:space="preserve">  .- tryskání povrchu před nátěrem SA 2,5 dle EN ISO 12944,</t>
  </si>
  <si>
    <r>
      <t xml:space="preserve">     drsnost Rz = 40-60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</t>
    </r>
  </si>
  <si>
    <t xml:space="preserve">  .- nátěr: EP, vysokosušinový, aplik. za studena</t>
  </si>
  <si>
    <r>
      <t xml:space="preserve">     (např. SIKA PERMACOR 3326/EG)                 </t>
    </r>
    <r>
      <rPr>
        <b/>
        <sz val="10"/>
        <rFont val="Arial"/>
        <family val="2"/>
        <charset val="238"/>
      </rPr>
      <t>min.300</t>
    </r>
    <r>
      <rPr>
        <b/>
        <sz val="10"/>
        <rFont val="Symbol"/>
        <family val="1"/>
        <charset val="2"/>
      </rPr>
      <t></t>
    </r>
    <r>
      <rPr>
        <b/>
        <sz val="10"/>
        <rFont val="Arial"/>
        <family val="2"/>
        <charset val="238"/>
      </rPr>
      <t>m</t>
    </r>
  </si>
  <si>
    <r>
      <t xml:space="preserve">            .- nátěr penetrační vrstva                                 150</t>
    </r>
    <r>
      <rPr>
        <sz val="10"/>
        <rFont val="Symbol"/>
        <family val="1"/>
        <charset val="2"/>
      </rPr>
      <t></t>
    </r>
    <r>
      <rPr>
        <sz val="10"/>
        <rFont val="Arial"/>
        <family val="2"/>
        <charset val="238"/>
      </rPr>
      <t>m</t>
    </r>
  </si>
  <si>
    <r>
      <t xml:space="preserve">            .- nátěr vrchní vrstva                                        150</t>
    </r>
    <r>
      <rPr>
        <sz val="10"/>
        <rFont val="Symbol"/>
        <family val="1"/>
        <charset val="2"/>
      </rPr>
      <t></t>
    </r>
    <r>
      <rPr>
        <sz val="10"/>
        <rFont val="Arial"/>
        <family val="2"/>
        <charset val="238"/>
      </rPr>
      <t>m</t>
    </r>
  </si>
  <si>
    <t xml:space="preserve">  .-barevné řešení – šedá RAL 7032   </t>
  </si>
  <si>
    <t>78311X1</t>
  </si>
  <si>
    <r>
      <t>m</t>
    </r>
    <r>
      <rPr>
        <vertAlign val="superscript"/>
        <sz val="10"/>
        <rFont val="Arial CE"/>
        <charset val="238"/>
      </rPr>
      <t>2</t>
    </r>
  </si>
  <si>
    <t>78311Y1</t>
  </si>
  <si>
    <r>
      <t xml:space="preserve">  .- nátěr: EP (např. SIKA PERMACOR 3326/EG)  </t>
    </r>
    <r>
      <rPr>
        <b/>
        <sz val="10"/>
        <rFont val="Arial"/>
        <family val="2"/>
        <charset val="238"/>
      </rPr>
      <t>min.300</t>
    </r>
    <r>
      <rPr>
        <b/>
        <sz val="10"/>
        <rFont val="Symbol"/>
        <family val="1"/>
        <charset val="2"/>
      </rPr>
      <t></t>
    </r>
    <r>
      <rPr>
        <b/>
        <sz val="10"/>
        <rFont val="Arial"/>
        <family val="2"/>
        <charset val="238"/>
      </rPr>
      <t>m</t>
    </r>
  </si>
  <si>
    <t>783121128U0A</t>
  </si>
  <si>
    <t>783121128U0B</t>
  </si>
  <si>
    <t>celkem</t>
  </si>
  <si>
    <t>.-OK rám stojanu:</t>
  </si>
  <si>
    <t>.-ostatní rozpočtové náklady:</t>
  </si>
  <si>
    <t>.-ostatní materiál (elektrody, brusné kotouče, …)</t>
  </si>
  <si>
    <t>.-přesuny materiálu a techniky</t>
  </si>
  <si>
    <t>Úprava technologického zařízení ovládání turbosoustrojí Francis F30H - strojní část</t>
  </si>
  <si>
    <t>6. Úprava technologického zařízení ovládání turbosoustrojí Francis F30H - strojní část</t>
  </si>
  <si>
    <t>6. Úprava technologického zařízení ovládání turbosoustrojí Francis F30H - strojní část   CELKEM</t>
  </si>
  <si>
    <t>6.I.1</t>
  </si>
  <si>
    <t>6.I.2</t>
  </si>
  <si>
    <t>6.I.3</t>
  </si>
  <si>
    <t>6.II.1</t>
  </si>
  <si>
    <t>6.II.2</t>
  </si>
  <si>
    <t>6.II.3</t>
  </si>
  <si>
    <t>6.II.4</t>
  </si>
  <si>
    <t>6.II.5</t>
  </si>
  <si>
    <t>6.II.6</t>
  </si>
  <si>
    <t>6.II.7</t>
  </si>
  <si>
    <t>6.II.8</t>
  </si>
  <si>
    <t>6.II Materiál, výroba, dodávky:</t>
  </si>
  <si>
    <t>6.I Technologické práce celkem</t>
  </si>
  <si>
    <t>6.I Technologické práce na stavbě:</t>
  </si>
  <si>
    <t>6.II Materiál, výroba, dodávky, ostatní náklady celkem</t>
  </si>
  <si>
    <t>6.I</t>
  </si>
  <si>
    <t>6.II</t>
  </si>
  <si>
    <t>Materiál, výroba, dodávky, ...</t>
  </si>
  <si>
    <t>Zřízení a likvidace zařízení staveniště</t>
  </si>
  <si>
    <t>Rozvaděč (š600xv1200xh400mm) kompenzace  regulace 10 stupňů , výkon 70 kVAr, Barva RAL7035, IP55, pravé panty, přívody dnem rozvaděče pomocí průchodek</t>
  </si>
  <si>
    <t>Technologické práce na stavbě</t>
  </si>
  <si>
    <t xml:space="preserve">Průraz + oprava obvodového zdiva strojovny, utěsnění proti vnikání vlhkosti  </t>
  </si>
  <si>
    <t>Montáž korugované chráničky KOPOFLEX 110/96</t>
  </si>
  <si>
    <t>Montáž trubka panceřová prům 63 mm pozink</t>
  </si>
  <si>
    <t>Trubka pancéřová prům 63/58,5 mm pozink</t>
  </si>
  <si>
    <t>3.21</t>
  </si>
  <si>
    <t>Montáž zákrytové desky</t>
  </si>
  <si>
    <t>Podružný spoj. materiálu, kabel. štítky, vázací kabelové pásky, stavební tmely atd.</t>
  </si>
  <si>
    <r>
      <t>Jednotka I/O</t>
    </r>
    <r>
      <rPr>
        <sz val="12"/>
        <rFont val="Arial CE"/>
        <charset val="238"/>
      </rPr>
      <t xml:space="preserve">
SEL-2440
24V DC, 32DI+16DO, IEC61850</t>
    </r>
  </si>
  <si>
    <r>
      <t>Vodič zelenožlutý pro doplňující pospojování
H07V-K 6mm</t>
    </r>
    <r>
      <rPr>
        <vertAlign val="superscript"/>
        <sz val="12"/>
        <rFont val="Arial CE"/>
        <family val="2"/>
        <charset val="238"/>
      </rPr>
      <t>2</t>
    </r>
  </si>
  <si>
    <r>
      <t>Montáž zž vodiče pro doplňující pospojování
H07V-K 6mm</t>
    </r>
    <r>
      <rPr>
        <vertAlign val="superscript"/>
        <sz val="12"/>
        <rFont val="Arial CE"/>
        <family val="2"/>
        <charset val="238"/>
      </rPr>
      <t>2</t>
    </r>
  </si>
  <si>
    <t>Demontáž a zpět. montáž zákrytů rozváděčů, cca 20 hodin</t>
  </si>
  <si>
    <t>Demontáž kabelů, cca 10 hodin</t>
  </si>
  <si>
    <t>.-demontáž stávajícího ovládacího stojanu rozváděcích lopatek turbíny Francis F30H (OK stojan, pákový mechanizmus, el.servopohon, naklápěcí deska, ...), cca 12 hodin</t>
  </si>
  <si>
    <t>.-montáž nové OK ovládacího stojanu rozváděcích lopatek turbíny přímo na těleso spirály turbíny Francis včetně příslušenství (nová OK stojanu, stávající el. servopohon MODACT, ...), cca 12 hodin</t>
  </si>
  <si>
    <t xml:space="preserve">IČ při realizaci - zpracování plánu BOZP, účast na kontrolních dnech atd., cca 15 hodin </t>
  </si>
  <si>
    <t>Komplexní zkoušky, 40 hodin</t>
  </si>
  <si>
    <t xml:space="preserve">Proškolení obsluhy, cca 20 hodin </t>
  </si>
  <si>
    <t xml:space="preserve">Vypracování výchozí revize, technická pomoc při projednání  nového připojení vyvedení výkonu MVE do distribuční sítě včetně navýšení výkonu na 55kW na ČEZ Distribuce, cca 30 hodin </t>
  </si>
  <si>
    <t>Vypracování dokumentace skutečného provedení stavby, cca 31 hodin</t>
  </si>
  <si>
    <t>Vypracování dokumentace skutečného provedení úprav MVE, cca 70 hodin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</si>
</sst>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3" formatCode="_-* #,##0.00\ _K_č_-;\-* #,##0.00\ _K_č_-;_-* &quot;-&quot;??\ _K_č_-;_-@_-"/>
    <numFmt numFmtId="164" formatCode="#,##0\ &quot;Kč&quot;"/>
    <numFmt numFmtId="165" formatCode="#,###"/>
  </numFmts>
  <fonts count="7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FF0000"/>
      <name val="Arial CE"/>
      <charset val="238"/>
    </font>
    <font>
      <b/>
      <i/>
      <sz val="16"/>
      <color rgb="FFFF0000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Arial CE"/>
      <charset val="238"/>
    </font>
    <font>
      <b/>
      <i/>
      <sz val="9"/>
      <name val="Arial CE"/>
      <family val="2"/>
      <charset val="238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 CE"/>
      <charset val="238"/>
    </font>
    <font>
      <b/>
      <i/>
      <sz val="10"/>
      <name val="Arial"/>
      <family val="2"/>
      <charset val="238"/>
    </font>
    <font>
      <sz val="10"/>
      <color indexed="10"/>
      <name val="Arial CE"/>
      <family val="2"/>
      <charset val="238"/>
    </font>
    <font>
      <b/>
      <i/>
      <sz val="10"/>
      <color indexed="10"/>
      <name val="Arial"/>
      <family val="2"/>
      <charset val="238"/>
    </font>
    <font>
      <sz val="10"/>
      <color indexed="10"/>
      <name val="Arial"/>
      <family val="2"/>
    </font>
    <font>
      <sz val="10"/>
      <name val="Arial"/>
      <charset val="238"/>
    </font>
    <font>
      <b/>
      <u/>
      <sz val="13"/>
      <name val="Arial CE"/>
      <family val="2"/>
      <charset val="238"/>
    </font>
    <font>
      <b/>
      <sz val="14"/>
      <name val="Arial CE"/>
      <family val="2"/>
      <charset val="238"/>
    </font>
    <font>
      <b/>
      <sz val="11"/>
      <name val="Arial"/>
      <family val="2"/>
    </font>
    <font>
      <sz val="12"/>
      <name val="Arial CE"/>
      <family val="2"/>
      <charset val="238"/>
    </font>
    <font>
      <sz val="10"/>
      <name val="Calibri"/>
      <family val="2"/>
      <charset val="238"/>
    </font>
    <font>
      <sz val="18"/>
      <name val="Arial CE"/>
      <family val="2"/>
      <charset val="238"/>
    </font>
    <font>
      <sz val="14"/>
      <name val="Arial CE"/>
      <family val="2"/>
      <charset val="238"/>
    </font>
    <font>
      <sz val="10"/>
      <name val="Symbol"/>
      <family val="1"/>
      <charset val="2"/>
    </font>
    <font>
      <b/>
      <sz val="10"/>
      <name val="Symbol"/>
      <family val="1"/>
      <charset val="2"/>
    </font>
    <font>
      <vertAlign val="superscript"/>
      <sz val="10"/>
      <name val="Arial CE"/>
      <charset val="238"/>
    </font>
    <font>
      <sz val="11"/>
      <name val="Calibri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b/>
      <i/>
      <sz val="12"/>
      <name val="Arial CE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vertAlign val="superscript"/>
      <sz val="12"/>
      <name val="Arial CE"/>
      <family val="2"/>
      <charset val="238"/>
    </font>
    <font>
      <sz val="12"/>
      <name val="Arial"/>
      <family val="2"/>
    </font>
    <font>
      <b/>
      <i/>
      <sz val="12"/>
      <name val="Arial"/>
      <family val="2"/>
      <charset val="238"/>
    </font>
    <font>
      <u/>
      <sz val="12"/>
      <color indexed="12"/>
      <name val="Arial CE"/>
      <charset val="238"/>
    </font>
    <font>
      <sz val="12"/>
      <color indexed="10"/>
      <name val="Arial CE"/>
      <family val="2"/>
      <charset val="238"/>
    </font>
    <font>
      <b/>
      <i/>
      <sz val="12"/>
      <color indexed="10"/>
      <name val="Arial"/>
      <family val="2"/>
      <charset val="238"/>
    </font>
    <font>
      <sz val="12"/>
      <color indexed="10"/>
      <name val="Arial"/>
      <family val="2"/>
    </font>
    <font>
      <sz val="12"/>
      <color rgb="FFFF0000"/>
      <name val="Arial CE"/>
      <charset val="238"/>
    </font>
    <font>
      <b/>
      <i/>
      <sz val="12"/>
      <color rgb="FFFF0000"/>
      <name val="Arial CE"/>
      <family val="2"/>
      <charset val="238"/>
    </font>
    <font>
      <sz val="12"/>
      <name val="Helv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0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3" borderId="0" applyNumberFormat="0" applyBorder="0" applyAlignment="0" applyProtection="0"/>
    <xf numFmtId="0" fontId="24" fillId="0" borderId="0" applyNumberFormat="0" applyFill="0" applyBorder="0" applyAlignment="0"/>
    <xf numFmtId="0" fontId="21" fillId="20" borderId="1" applyNumberFormat="0" applyAlignment="0" applyProtection="0"/>
    <xf numFmtId="0" fontId="23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1" fillId="21" borderId="5" applyNumberFormat="0" applyAlignment="0" applyProtection="0"/>
    <xf numFmtId="0" fontId="20" fillId="7" borderId="1" applyNumberFormat="0" applyAlignment="0" applyProtection="0"/>
    <xf numFmtId="0" fontId="17" fillId="0" borderId="6" applyNumberFormat="0" applyFill="0" applyAlignment="0" applyProtection="0"/>
    <xf numFmtId="0" fontId="16" fillId="22" borderId="0" applyNumberFormat="0" applyBorder="0" applyAlignment="0" applyProtection="0"/>
    <xf numFmtId="0" fontId="1" fillId="23" borderId="7" applyNumberFormat="0" applyFont="0" applyAlignment="0" applyProtection="0"/>
    <xf numFmtId="0" fontId="22" fillId="20" borderId="8" applyNumberFormat="0" applyAlignment="0" applyProtection="0"/>
    <xf numFmtId="0" fontId="5" fillId="0" borderId="9">
      <alignment horizontal="justify" vertical="center" wrapText="1"/>
      <protection locked="0"/>
    </xf>
    <xf numFmtId="0" fontId="15" fillId="0" borderId="0" applyNumberFormat="0" applyFill="0" applyBorder="0" applyAlignment="0" applyProtection="0"/>
    <xf numFmtId="0" fontId="9" fillId="0" borderId="10" applyNumberFormat="0" applyFill="0" applyAlignment="0" applyProtection="0"/>
    <xf numFmtId="0" fontId="19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40" fillId="0" borderId="0"/>
  </cellStyleXfs>
  <cellXfs count="461">
    <xf numFmtId="0" fontId="0" fillId="0" borderId="0" xfId="0"/>
    <xf numFmtId="0" fontId="0" fillId="0" borderId="12" xfId="0" applyBorder="1" applyAlignment="1">
      <alignment horizontal="center"/>
    </xf>
    <xf numFmtId="49" fontId="1" fillId="0" borderId="18" xfId="0" applyNumberFormat="1" applyFont="1" applyBorder="1" applyAlignment="1">
      <alignment vertical="top" wrapText="1"/>
    </xf>
    <xf numFmtId="0" fontId="0" fillId="0" borderId="12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13" xfId="0" applyFon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0" fontId="4" fillId="0" borderId="19" xfId="0" applyFont="1" applyBorder="1" applyAlignment="1">
      <alignment vertical="top" wrapText="1"/>
    </xf>
    <xf numFmtId="0" fontId="4" fillId="0" borderId="19" xfId="0" applyFont="1" applyBorder="1" applyAlignment="1">
      <alignment horizontal="center"/>
    </xf>
    <xf numFmtId="0" fontId="4" fillId="0" borderId="31" xfId="0" applyFont="1" applyBorder="1" applyAlignment="1">
      <alignment vertical="top" wrapText="1"/>
    </xf>
    <xf numFmtId="0" fontId="4" fillId="0" borderId="13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164" fontId="4" fillId="0" borderId="33" xfId="0" applyNumberFormat="1" applyFont="1" applyBorder="1"/>
    <xf numFmtId="0" fontId="1" fillId="0" borderId="0" xfId="0" applyFont="1"/>
    <xf numFmtId="49" fontId="1" fillId="0" borderId="0" xfId="0" applyNumberFormat="1" applyFont="1"/>
    <xf numFmtId="0" fontId="1" fillId="0" borderId="16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27" fillId="0" borderId="11" xfId="0" applyNumberFormat="1" applyFont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49" fontId="0" fillId="0" borderId="25" xfId="0" applyNumberFormat="1" applyFont="1" applyBorder="1" applyAlignment="1">
      <alignment horizontal="center"/>
    </xf>
    <xf numFmtId="164" fontId="1" fillId="0" borderId="34" xfId="0" applyNumberFormat="1" applyFont="1" applyBorder="1"/>
    <xf numFmtId="49" fontId="28" fillId="0" borderId="25" xfId="0" applyNumberFormat="1" applyFont="1" applyBorder="1" applyAlignment="1">
      <alignment horizontal="center"/>
    </xf>
    <xf numFmtId="49" fontId="0" fillId="0" borderId="27" xfId="0" applyNumberFormat="1" applyFont="1" applyBorder="1" applyAlignment="1">
      <alignment horizontal="center"/>
    </xf>
    <xf numFmtId="49" fontId="28" fillId="0" borderId="21" xfId="0" applyNumberFormat="1" applyFont="1" applyBorder="1" applyAlignment="1">
      <alignment horizontal="center"/>
    </xf>
    <xf numFmtId="164" fontId="1" fillId="0" borderId="33" xfId="0" applyNumberFormat="1" applyFont="1" applyFill="1" applyBorder="1"/>
    <xf numFmtId="0" fontId="3" fillId="25" borderId="28" xfId="0" applyFont="1" applyFill="1" applyBorder="1" applyAlignment="1">
      <alignment vertical="top" wrapText="1"/>
    </xf>
    <xf numFmtId="0" fontId="1" fillId="24" borderId="14" xfId="0" applyFont="1" applyFill="1" applyBorder="1" applyAlignment="1">
      <alignment horizontal="center"/>
    </xf>
    <xf numFmtId="43" fontId="1" fillId="24" borderId="14" xfId="0" applyNumberFormat="1" applyFont="1" applyFill="1" applyBorder="1"/>
    <xf numFmtId="164" fontId="1" fillId="24" borderId="14" xfId="0" applyNumberFormat="1" applyFont="1" applyFill="1" applyBorder="1"/>
    <xf numFmtId="49" fontId="28" fillId="0" borderId="26" xfId="0" applyNumberFormat="1" applyFont="1" applyBorder="1" applyAlignment="1">
      <alignment horizontal="center"/>
    </xf>
    <xf numFmtId="49" fontId="0" fillId="0" borderId="29" xfId="0" applyNumberFormat="1" applyFont="1" applyBorder="1" applyAlignment="1">
      <alignment horizontal="center"/>
    </xf>
    <xf numFmtId="49" fontId="1" fillId="0" borderId="19" xfId="0" applyNumberFormat="1" applyFont="1" applyBorder="1" applyAlignment="1">
      <alignment vertical="top" wrapText="1"/>
    </xf>
    <xf numFmtId="0" fontId="3" fillId="24" borderId="14" xfId="0" applyFont="1" applyFill="1" applyBorder="1" applyAlignment="1">
      <alignment horizontal="center"/>
    </xf>
    <xf numFmtId="43" fontId="3" fillId="24" borderId="14" xfId="0" applyNumberFormat="1" applyFont="1" applyFill="1" applyBorder="1"/>
    <xf numFmtId="164" fontId="3" fillId="24" borderId="14" xfId="0" applyNumberFormat="1" applyFont="1" applyFill="1" applyBorder="1"/>
    <xf numFmtId="164" fontId="1" fillId="0" borderId="33" xfId="0" applyNumberFormat="1" applyFont="1" applyBorder="1"/>
    <xf numFmtId="0" fontId="1" fillId="0" borderId="19" xfId="0" applyFont="1" applyFill="1" applyBorder="1" applyAlignment="1">
      <alignment horizontal="center"/>
    </xf>
    <xf numFmtId="42" fontId="1" fillId="0" borderId="22" xfId="0" applyNumberFormat="1" applyFont="1" applyBorder="1"/>
    <xf numFmtId="164" fontId="1" fillId="0" borderId="22" xfId="0" applyNumberFormat="1" applyFont="1" applyBorder="1"/>
    <xf numFmtId="164" fontId="1" fillId="0" borderId="13" xfId="0" applyNumberFormat="1" applyFont="1" applyFill="1" applyBorder="1"/>
    <xf numFmtId="164" fontId="3" fillId="24" borderId="24" xfId="0" applyNumberFormat="1" applyFont="1" applyFill="1" applyBorder="1"/>
    <xf numFmtId="0" fontId="3" fillId="26" borderId="31" xfId="0" applyFont="1" applyFill="1" applyBorder="1" applyAlignment="1">
      <alignment vertical="top" wrapText="1"/>
    </xf>
    <xf numFmtId="0" fontId="1" fillId="26" borderId="0" xfId="0" applyFont="1" applyFill="1" applyBorder="1" applyAlignment="1">
      <alignment horizontal="center"/>
    </xf>
    <xf numFmtId="43" fontId="1" fillId="26" borderId="0" xfId="0" applyNumberFormat="1" applyFont="1" applyFill="1" applyBorder="1"/>
    <xf numFmtId="164" fontId="1" fillId="26" borderId="0" xfId="0" applyNumberFormat="1" applyFont="1" applyFill="1" applyBorder="1"/>
    <xf numFmtId="164" fontId="3" fillId="26" borderId="20" xfId="0" applyNumberFormat="1" applyFont="1" applyFill="1" applyBorder="1"/>
    <xf numFmtId="49" fontId="0" fillId="0" borderId="37" xfId="0" applyNumberFormat="1" applyBorder="1" applyAlignment="1">
      <alignment horizontal="center"/>
    </xf>
    <xf numFmtId="164" fontId="4" fillId="27" borderId="13" xfId="0" applyNumberFormat="1" applyFont="1" applyFill="1" applyBorder="1" applyAlignment="1">
      <alignment horizontal="right"/>
    </xf>
    <xf numFmtId="49" fontId="28" fillId="0" borderId="37" xfId="0" applyNumberFormat="1" applyFont="1" applyBorder="1" applyAlignment="1">
      <alignment horizontal="center"/>
    </xf>
    <xf numFmtId="164" fontId="26" fillId="24" borderId="24" xfId="0" applyNumberFormat="1" applyFont="1" applyFill="1" applyBorder="1"/>
    <xf numFmtId="49" fontId="28" fillId="0" borderId="38" xfId="0" applyNumberFormat="1" applyFont="1" applyBorder="1" applyAlignment="1">
      <alignment horizontal="center"/>
    </xf>
    <xf numFmtId="49" fontId="0" fillId="0" borderId="38" xfId="0" applyNumberFormat="1" applyBorder="1" applyAlignment="1">
      <alignment horizontal="center"/>
    </xf>
    <xf numFmtId="0" fontId="4" fillId="0" borderId="19" xfId="0" applyFont="1" applyBorder="1" applyAlignment="1">
      <alignment wrapText="1"/>
    </xf>
    <xf numFmtId="0" fontId="33" fillId="0" borderId="43" xfId="45" applyFont="1" applyBorder="1" applyAlignment="1">
      <alignment horizontal="left"/>
    </xf>
    <xf numFmtId="0" fontId="1" fillId="0" borderId="0" xfId="45" applyNumberFormat="1" applyFont="1" applyBorder="1" applyAlignment="1">
      <alignment horizontal="center" vertical="top"/>
    </xf>
    <xf numFmtId="0" fontId="1" fillId="0" borderId="0" xfId="45" applyNumberFormat="1" applyFont="1" applyBorder="1" applyAlignment="1">
      <alignment horizontal="left" vertical="top" wrapText="1"/>
    </xf>
    <xf numFmtId="4" fontId="1" fillId="0" borderId="0" xfId="45" applyNumberFormat="1" applyFont="1" applyBorder="1"/>
    <xf numFmtId="49" fontId="0" fillId="0" borderId="21" xfId="0" applyNumberFormat="1" applyFont="1" applyBorder="1" applyAlignment="1">
      <alignment horizontal="center"/>
    </xf>
    <xf numFmtId="49" fontId="1" fillId="0" borderId="31" xfId="0" applyNumberFormat="1" applyFont="1" applyBorder="1" applyAlignment="1">
      <alignment vertical="top" wrapText="1"/>
    </xf>
    <xf numFmtId="0" fontId="4" fillId="0" borderId="50" xfId="0" applyFont="1" applyFill="1" applyBorder="1" applyAlignment="1">
      <alignment horizontal="center"/>
    </xf>
    <xf numFmtId="0" fontId="4" fillId="0" borderId="50" xfId="0" applyNumberFormat="1" applyFont="1" applyFill="1" applyBorder="1" applyAlignment="1">
      <alignment horizontal="center"/>
    </xf>
    <xf numFmtId="164" fontId="4" fillId="27" borderId="50" xfId="0" applyNumberFormat="1" applyFont="1" applyFill="1" applyBorder="1" applyAlignment="1">
      <alignment horizontal="right"/>
    </xf>
    <xf numFmtId="0" fontId="25" fillId="0" borderId="53" xfId="0" applyFont="1" applyFill="1" applyBorder="1" applyAlignment="1">
      <alignment horizontal="center"/>
    </xf>
    <xf numFmtId="0" fontId="25" fillId="0" borderId="53" xfId="0" applyNumberFormat="1" applyFont="1" applyFill="1" applyBorder="1" applyAlignment="1">
      <alignment horizontal="center"/>
    </xf>
    <xf numFmtId="164" fontId="4" fillId="0" borderId="53" xfId="0" applyNumberFormat="1" applyFont="1" applyFill="1" applyBorder="1" applyAlignment="1">
      <alignment horizontal="right"/>
    </xf>
    <xf numFmtId="164" fontId="1" fillId="0" borderId="54" xfId="0" applyNumberFormat="1" applyFont="1" applyBorder="1"/>
    <xf numFmtId="49" fontId="1" fillId="0" borderId="56" xfId="0" applyNumberFormat="1" applyFont="1" applyBorder="1" applyAlignment="1">
      <alignment vertical="top" wrapText="1"/>
    </xf>
    <xf numFmtId="0" fontId="1" fillId="0" borderId="50" xfId="0" applyFont="1" applyFill="1" applyBorder="1" applyAlignment="1">
      <alignment horizontal="center"/>
    </xf>
    <xf numFmtId="0" fontId="4" fillId="0" borderId="57" xfId="0" applyFont="1" applyFill="1" applyBorder="1" applyAlignment="1">
      <alignment horizontal="center"/>
    </xf>
    <xf numFmtId="49" fontId="28" fillId="0" borderId="58" xfId="0" applyNumberFormat="1" applyFont="1" applyBorder="1" applyAlignment="1">
      <alignment horizontal="center"/>
    </xf>
    <xf numFmtId="49" fontId="28" fillId="0" borderId="55" xfId="0" applyNumberFormat="1" applyFont="1" applyBorder="1" applyAlignment="1">
      <alignment horizontal="center"/>
    </xf>
    <xf numFmtId="0" fontId="25" fillId="0" borderId="59" xfId="0" applyFont="1" applyBorder="1" applyAlignment="1">
      <alignment vertical="top" wrapText="1"/>
    </xf>
    <xf numFmtId="0" fontId="1" fillId="0" borderId="60" xfId="0" applyFont="1" applyFill="1" applyBorder="1" applyAlignment="1">
      <alignment horizontal="center"/>
    </xf>
    <xf numFmtId="0" fontId="4" fillId="0" borderId="60" xfId="0" applyFont="1" applyBorder="1" applyAlignment="1">
      <alignment horizontal="center"/>
    </xf>
    <xf numFmtId="164" fontId="1" fillId="0" borderId="60" xfId="0" applyNumberFormat="1" applyFont="1" applyFill="1" applyBorder="1"/>
    <xf numFmtId="42" fontId="1" fillId="0" borderId="61" xfId="0" applyNumberFormat="1" applyFont="1" applyBorder="1"/>
    <xf numFmtId="4" fontId="0" fillId="0" borderId="0" xfId="0" applyNumberFormat="1"/>
    <xf numFmtId="164" fontId="26" fillId="26" borderId="20" xfId="0" applyNumberFormat="1" applyFont="1" applyFill="1" applyBorder="1"/>
    <xf numFmtId="49" fontId="1" fillId="0" borderId="18" xfId="0" applyNumberFormat="1" applyFont="1" applyBorder="1" applyAlignment="1">
      <alignment wrapText="1"/>
    </xf>
    <xf numFmtId="49" fontId="1" fillId="26" borderId="18" xfId="0" applyNumberFormat="1" applyFont="1" applyFill="1" applyBorder="1" applyAlignment="1">
      <alignment wrapText="1"/>
    </xf>
    <xf numFmtId="49" fontId="1" fillId="0" borderId="19" xfId="0" applyNumberFormat="1" applyFont="1" applyBorder="1" applyAlignment="1">
      <alignment wrapText="1"/>
    </xf>
    <xf numFmtId="0" fontId="0" fillId="0" borderId="62" xfId="0" applyBorder="1"/>
    <xf numFmtId="164" fontId="0" fillId="0" borderId="0" xfId="0" applyNumberFormat="1"/>
    <xf numFmtId="0" fontId="3" fillId="0" borderId="0" xfId="0" applyFont="1"/>
    <xf numFmtId="0" fontId="0" fillId="0" borderId="0" xfId="0" applyBorder="1"/>
    <xf numFmtId="49" fontId="28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164" fontId="1" fillId="0" borderId="0" xfId="0" applyNumberFormat="1" applyFont="1" applyFill="1" applyBorder="1"/>
    <xf numFmtId="42" fontId="1" fillId="0" borderId="0" xfId="0" applyNumberFormat="1" applyFont="1" applyBorder="1"/>
    <xf numFmtId="49" fontId="1" fillId="0" borderId="0" xfId="0" applyNumberFormat="1" applyFont="1" applyBorder="1" applyAlignment="1">
      <alignment vertical="top" wrapText="1"/>
    </xf>
    <xf numFmtId="49" fontId="28" fillId="0" borderId="64" xfId="0" applyNumberFormat="1" applyFont="1" applyBorder="1" applyAlignment="1">
      <alignment horizontal="center"/>
    </xf>
    <xf numFmtId="49" fontId="28" fillId="0" borderId="65" xfId="0" applyNumberFormat="1" applyFont="1" applyBorder="1" applyAlignment="1">
      <alignment horizontal="center"/>
    </xf>
    <xf numFmtId="49" fontId="28" fillId="0" borderId="12" xfId="0" applyNumberFormat="1" applyFont="1" applyBorder="1" applyAlignment="1">
      <alignment horizontal="center"/>
    </xf>
    <xf numFmtId="0" fontId="1" fillId="0" borderId="47" xfId="0" applyFont="1" applyFill="1" applyBorder="1" applyAlignment="1">
      <alignment horizontal="center"/>
    </xf>
    <xf numFmtId="164" fontId="1" fillId="0" borderId="48" xfId="0" applyNumberFormat="1" applyFont="1" applyBorder="1"/>
    <xf numFmtId="0" fontId="0" fillId="0" borderId="15" xfId="0" applyBorder="1"/>
    <xf numFmtId="0" fontId="0" fillId="0" borderId="49" xfId="0" applyBorder="1"/>
    <xf numFmtId="0" fontId="0" fillId="0" borderId="17" xfId="0" applyBorder="1"/>
    <xf numFmtId="0" fontId="0" fillId="0" borderId="20" xfId="0" applyBorder="1"/>
    <xf numFmtId="0" fontId="0" fillId="0" borderId="51" xfId="0" applyBorder="1"/>
    <xf numFmtId="0" fontId="0" fillId="0" borderId="68" xfId="0" applyBorder="1"/>
    <xf numFmtId="3" fontId="0" fillId="0" borderId="69" xfId="0" applyNumberFormat="1" applyBorder="1"/>
    <xf numFmtId="0" fontId="0" fillId="0" borderId="70" xfId="0" applyBorder="1"/>
    <xf numFmtId="3" fontId="0" fillId="0" borderId="34" xfId="0" applyNumberFormat="1" applyBorder="1"/>
    <xf numFmtId="0" fontId="0" fillId="0" borderId="71" xfId="0" applyBorder="1"/>
    <xf numFmtId="0" fontId="0" fillId="0" borderId="72" xfId="0" applyBorder="1" applyAlignment="1">
      <alignment horizontal="right"/>
    </xf>
    <xf numFmtId="0" fontId="0" fillId="0" borderId="72" xfId="0" applyBorder="1"/>
    <xf numFmtId="0" fontId="0" fillId="0" borderId="73" xfId="0" applyBorder="1"/>
    <xf numFmtId="0" fontId="0" fillId="0" borderId="74" xfId="0" applyBorder="1" applyAlignment="1">
      <alignment horizontal="right"/>
    </xf>
    <xf numFmtId="0" fontId="0" fillId="0" borderId="73" xfId="0" applyBorder="1" applyAlignment="1">
      <alignment horizontal="right"/>
    </xf>
    <xf numFmtId="0" fontId="0" fillId="0" borderId="75" xfId="0" applyBorder="1" applyAlignment="1">
      <alignment horizontal="right" wrapText="1"/>
    </xf>
    <xf numFmtId="16" fontId="0" fillId="0" borderId="76" xfId="0" applyNumberFormat="1" applyBorder="1" applyAlignment="1">
      <alignment horizontal="right" wrapText="1"/>
    </xf>
    <xf numFmtId="16" fontId="0" fillId="0" borderId="30" xfId="0" applyNumberFormat="1" applyBorder="1" applyAlignment="1">
      <alignment horizontal="right" wrapText="1"/>
    </xf>
    <xf numFmtId="0" fontId="0" fillId="0" borderId="77" xfId="0" applyBorder="1" applyAlignment="1"/>
    <xf numFmtId="0" fontId="0" fillId="0" borderId="84" xfId="0" applyBorder="1"/>
    <xf numFmtId="0" fontId="0" fillId="0" borderId="81" xfId="0" applyBorder="1"/>
    <xf numFmtId="0" fontId="0" fillId="0" borderId="13" xfId="0" applyBorder="1"/>
    <xf numFmtId="0" fontId="0" fillId="0" borderId="19" xfId="0" applyBorder="1"/>
    <xf numFmtId="0" fontId="0" fillId="0" borderId="34" xfId="0" applyBorder="1"/>
    <xf numFmtId="0" fontId="1" fillId="0" borderId="13" xfId="0" applyFont="1" applyBorder="1"/>
    <xf numFmtId="16" fontId="0" fillId="0" borderId="30" xfId="0" applyNumberFormat="1" applyBorder="1"/>
    <xf numFmtId="0" fontId="0" fillId="0" borderId="85" xfId="0" applyBorder="1"/>
    <xf numFmtId="0" fontId="0" fillId="0" borderId="45" xfId="0" applyBorder="1"/>
    <xf numFmtId="0" fontId="0" fillId="0" borderId="86" xfId="0" applyBorder="1"/>
    <xf numFmtId="0" fontId="0" fillId="0" borderId="87" xfId="0" applyBorder="1"/>
    <xf numFmtId="0" fontId="0" fillId="29" borderId="67" xfId="0" applyFill="1" applyBorder="1"/>
    <xf numFmtId="3" fontId="0" fillId="29" borderId="54" xfId="0" applyNumberFormat="1" applyFill="1" applyBorder="1"/>
    <xf numFmtId="0" fontId="0" fillId="30" borderId="67" xfId="0" applyFill="1" applyBorder="1"/>
    <xf numFmtId="3" fontId="0" fillId="30" borderId="54" xfId="0" applyNumberFormat="1" applyFill="1" applyBorder="1"/>
    <xf numFmtId="0" fontId="0" fillId="0" borderId="15" xfId="0" applyBorder="1" applyAlignment="1"/>
    <xf numFmtId="0" fontId="0" fillId="0" borderId="78" xfId="0" applyBorder="1" applyAlignment="1"/>
    <xf numFmtId="49" fontId="1" fillId="26" borderId="52" xfId="0" applyNumberFormat="1" applyFont="1" applyFill="1" applyBorder="1" applyAlignment="1">
      <alignment vertical="top" wrapText="1"/>
    </xf>
    <xf numFmtId="49" fontId="26" fillId="0" borderId="88" xfId="0" applyNumberFormat="1" applyFont="1" applyBorder="1" applyAlignment="1">
      <alignment horizontal="center"/>
    </xf>
    <xf numFmtId="164" fontId="1" fillId="0" borderId="89" xfId="0" applyNumberFormat="1" applyFont="1" applyBorder="1"/>
    <xf numFmtId="0" fontId="28" fillId="0" borderId="13" xfId="0" applyFont="1" applyFill="1" applyBorder="1" applyAlignment="1">
      <alignment horizontal="center"/>
    </xf>
    <xf numFmtId="49" fontId="26" fillId="0" borderId="25" xfId="0" applyNumberFormat="1" applyFont="1" applyBorder="1" applyAlignment="1">
      <alignment horizontal="center"/>
    </xf>
    <xf numFmtId="49" fontId="26" fillId="0" borderId="18" xfId="0" applyNumberFormat="1" applyFont="1" applyBorder="1" applyAlignment="1">
      <alignment vertical="center" wrapText="1"/>
    </xf>
    <xf numFmtId="0" fontId="4" fillId="0" borderId="18" xfId="0" applyFont="1" applyFill="1" applyBorder="1" applyAlignment="1">
      <alignment vertical="top" wrapText="1"/>
    </xf>
    <xf numFmtId="49" fontId="0" fillId="0" borderId="21" xfId="0" applyNumberFormat="1" applyFont="1" applyBorder="1" applyAlignment="1">
      <alignment horizontal="center" wrapText="1"/>
    </xf>
    <xf numFmtId="0" fontId="4" fillId="0" borderId="50" xfId="0" applyNumberFormat="1" applyFont="1" applyFill="1" applyBorder="1" applyAlignment="1">
      <alignment horizontal="center" wrapText="1"/>
    </xf>
    <xf numFmtId="164" fontId="4" fillId="27" borderId="50" xfId="0" applyNumberFormat="1" applyFont="1" applyFill="1" applyBorder="1" applyAlignment="1">
      <alignment horizontal="right" wrapText="1"/>
    </xf>
    <xf numFmtId="164" fontId="1" fillId="0" borderId="33" xfId="0" applyNumberFormat="1" applyFont="1" applyBorder="1" applyAlignment="1">
      <alignment wrapText="1"/>
    </xf>
    <xf numFmtId="49" fontId="0" fillId="0" borderId="25" xfId="0" applyNumberFormat="1" applyFont="1" applyBorder="1" applyAlignment="1">
      <alignment horizontal="center" wrapText="1"/>
    </xf>
    <xf numFmtId="0" fontId="0" fillId="0" borderId="13" xfId="0" applyFill="1" applyBorder="1" applyAlignment="1">
      <alignment horizontal="center"/>
    </xf>
    <xf numFmtId="164" fontId="0" fillId="27" borderId="13" xfId="0" applyNumberFormat="1" applyFill="1" applyBorder="1" applyAlignment="1">
      <alignment horizontal="right"/>
    </xf>
    <xf numFmtId="49" fontId="26" fillId="0" borderId="30" xfId="0" applyNumberFormat="1" applyFont="1" applyBorder="1" applyAlignment="1">
      <alignment vertical="top" wrapText="1"/>
    </xf>
    <xf numFmtId="0" fontId="4" fillId="0" borderId="50" xfId="0" applyFont="1" applyBorder="1" applyAlignment="1">
      <alignment horizontal="center"/>
    </xf>
    <xf numFmtId="49" fontId="0" fillId="0" borderId="27" xfId="0" applyNumberFormat="1" applyBorder="1" applyAlignment="1">
      <alignment horizontal="center"/>
    </xf>
    <xf numFmtId="49" fontId="0" fillId="0" borderId="25" xfId="0" applyNumberFormat="1" applyBorder="1" applyAlignment="1">
      <alignment horizontal="center"/>
    </xf>
    <xf numFmtId="0" fontId="25" fillId="0" borderId="19" xfId="0" applyFont="1" applyBorder="1" applyAlignment="1">
      <alignment vertical="top" wrapText="1"/>
    </xf>
    <xf numFmtId="0" fontId="0" fillId="0" borderId="13" xfId="0" applyFont="1" applyFill="1" applyBorder="1" applyAlignment="1">
      <alignment horizontal="center"/>
    </xf>
    <xf numFmtId="164" fontId="0" fillId="0" borderId="19" xfId="0" applyNumberFormat="1" applyFill="1" applyBorder="1"/>
    <xf numFmtId="164" fontId="0" fillId="0" borderId="33" xfId="0" applyNumberFormat="1" applyBorder="1"/>
    <xf numFmtId="0" fontId="36" fillId="0" borderId="18" xfId="0" applyFont="1" applyBorder="1" applyAlignment="1">
      <alignment vertical="top" wrapText="1"/>
    </xf>
    <xf numFmtId="49" fontId="0" fillId="0" borderId="29" xfId="0" applyNumberFormat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4" fillId="0" borderId="31" xfId="0" applyFont="1" applyBorder="1" applyAlignment="1">
      <alignment wrapText="1"/>
    </xf>
    <xf numFmtId="0" fontId="4" fillId="0" borderId="72" xfId="0" applyFont="1" applyBorder="1" applyAlignment="1">
      <alignment vertical="top" wrapText="1"/>
    </xf>
    <xf numFmtId="49" fontId="0" fillId="0" borderId="25" xfId="0" applyNumberFormat="1" applyBorder="1" applyAlignment="1">
      <alignment horizontal="left"/>
    </xf>
    <xf numFmtId="0" fontId="4" fillId="0" borderId="30" xfId="0" applyFont="1" applyBorder="1" applyAlignment="1">
      <alignment vertical="top" wrapText="1"/>
    </xf>
    <xf numFmtId="164" fontId="0" fillId="0" borderId="34" xfId="0" applyNumberFormat="1" applyBorder="1"/>
    <xf numFmtId="0" fontId="4" fillId="0" borderId="30" xfId="0" applyFont="1" applyBorder="1" applyAlignment="1">
      <alignment wrapText="1"/>
    </xf>
    <xf numFmtId="0" fontId="4" fillId="0" borderId="74" xfId="0" applyFont="1" applyBorder="1" applyAlignment="1">
      <alignment vertical="top" wrapText="1"/>
    </xf>
    <xf numFmtId="0" fontId="0" fillId="0" borderId="50" xfId="0" applyFill="1" applyBorder="1" applyAlignment="1">
      <alignment horizontal="center"/>
    </xf>
    <xf numFmtId="0" fontId="51" fillId="0" borderId="50" xfId="0" applyFont="1" applyBorder="1"/>
    <xf numFmtId="164" fontId="0" fillId="0" borderId="50" xfId="0" applyNumberFormat="1" applyFill="1" applyBorder="1"/>
    <xf numFmtId="164" fontId="52" fillId="0" borderId="33" xfId="0" applyNumberFormat="1" applyFont="1" applyFill="1" applyBorder="1"/>
    <xf numFmtId="164" fontId="0" fillId="27" borderId="50" xfId="0" applyNumberFormat="1" applyFill="1" applyBorder="1" applyAlignment="1">
      <alignment horizontal="right"/>
    </xf>
    <xf numFmtId="0" fontId="3" fillId="0" borderId="32" xfId="0" applyFont="1" applyBorder="1" applyAlignment="1">
      <alignment vertical="top" wrapText="1"/>
    </xf>
    <xf numFmtId="0" fontId="0" fillId="0" borderId="14" xfId="0" applyFill="1" applyBorder="1" applyAlignment="1">
      <alignment horizontal="center"/>
    </xf>
    <xf numFmtId="43" fontId="0" fillId="0" borderId="14" xfId="0" applyNumberFormat="1" applyFont="1" applyBorder="1"/>
    <xf numFmtId="164" fontId="0" fillId="0" borderId="14" xfId="0" applyNumberFormat="1" applyBorder="1"/>
    <xf numFmtId="164" fontId="52" fillId="0" borderId="24" xfId="0" applyNumberFormat="1" applyFont="1" applyBorder="1"/>
    <xf numFmtId="0" fontId="3" fillId="0" borderId="31" xfId="0" applyFont="1" applyBorder="1" applyAlignment="1">
      <alignment vertical="top" wrapText="1"/>
    </xf>
    <xf numFmtId="0" fontId="4" fillId="0" borderId="42" xfId="0" applyFont="1" applyBorder="1" applyAlignment="1">
      <alignment vertical="top" wrapText="1"/>
    </xf>
    <xf numFmtId="0" fontId="53" fillId="0" borderId="90" xfId="0" applyFont="1" applyBorder="1" applyAlignment="1">
      <alignment vertical="top" wrapText="1"/>
    </xf>
    <xf numFmtId="43" fontId="0" fillId="0" borderId="19" xfId="0" applyNumberFormat="1" applyFill="1" applyBorder="1"/>
    <xf numFmtId="0" fontId="54" fillId="0" borderId="18" xfId="0" applyFont="1" applyBorder="1" applyAlignment="1">
      <alignment vertical="top" wrapText="1"/>
    </xf>
    <xf numFmtId="49" fontId="0" fillId="0" borderId="18" xfId="0" applyNumberFormat="1" applyBorder="1" applyAlignment="1">
      <alignment vertical="top" wrapText="1"/>
    </xf>
    <xf numFmtId="0" fontId="0" fillId="0" borderId="43" xfId="0" applyFont="1" applyFill="1" applyBorder="1" applyAlignment="1">
      <alignment horizontal="center"/>
    </xf>
    <xf numFmtId="0" fontId="4" fillId="0" borderId="91" xfId="0" applyFont="1" applyFill="1" applyBorder="1" applyAlignment="1">
      <alignment horizontal="center"/>
    </xf>
    <xf numFmtId="164" fontId="0" fillId="0" borderId="91" xfId="0" applyNumberFormat="1" applyFill="1" applyBorder="1"/>
    <xf numFmtId="164" fontId="0" fillId="0" borderId="89" xfId="0" applyNumberFormat="1" applyBorder="1"/>
    <xf numFmtId="0" fontId="28" fillId="0" borderId="37" xfId="0" applyFont="1" applyFill="1" applyBorder="1" applyAlignment="1">
      <alignment horizontal="center"/>
    </xf>
    <xf numFmtId="49" fontId="28" fillId="0" borderId="39" xfId="0" applyNumberFormat="1" applyFont="1" applyBorder="1" applyAlignment="1">
      <alignment horizontal="center"/>
    </xf>
    <xf numFmtId="0" fontId="56" fillId="0" borderId="0" xfId="0" applyFont="1"/>
    <xf numFmtId="0" fontId="28" fillId="0" borderId="42" xfId="0" applyFont="1" applyFill="1" applyBorder="1" applyAlignment="1">
      <alignment horizontal="center"/>
    </xf>
    <xf numFmtId="49" fontId="26" fillId="0" borderId="91" xfId="0" applyNumberFormat="1" applyFont="1" applyBorder="1" applyAlignment="1">
      <alignment vertical="center" wrapText="1"/>
    </xf>
    <xf numFmtId="0" fontId="28" fillId="0" borderId="43" xfId="0" applyFont="1" applyFill="1" applyBorder="1" applyAlignment="1">
      <alignment horizontal="center"/>
    </xf>
    <xf numFmtId="0" fontId="3" fillId="26" borderId="63" xfId="0" applyFont="1" applyFill="1" applyBorder="1" applyAlignment="1">
      <alignment vertical="top" wrapText="1"/>
    </xf>
    <xf numFmtId="0" fontId="1" fillId="26" borderId="49" xfId="0" applyFont="1" applyFill="1" applyBorder="1" applyAlignment="1">
      <alignment horizontal="center"/>
    </xf>
    <xf numFmtId="43" fontId="1" fillId="26" borderId="49" xfId="0" applyNumberFormat="1" applyFont="1" applyFill="1" applyBorder="1"/>
    <xf numFmtId="164" fontId="1" fillId="26" borderId="49" xfId="0" applyNumberFormat="1" applyFont="1" applyFill="1" applyBorder="1"/>
    <xf numFmtId="164" fontId="3" fillId="26" borderId="16" xfId="0" applyNumberFormat="1" applyFont="1" applyFill="1" applyBorder="1"/>
    <xf numFmtId="49" fontId="55" fillId="31" borderId="15" xfId="0" applyNumberFormat="1" applyFont="1" applyFill="1" applyBorder="1"/>
    <xf numFmtId="49" fontId="29" fillId="31" borderId="15" xfId="0" applyNumberFormat="1" applyFont="1" applyFill="1" applyBorder="1"/>
    <xf numFmtId="0" fontId="1" fillId="31" borderId="15" xfId="0" applyFont="1" applyFill="1" applyBorder="1"/>
    <xf numFmtId="0" fontId="6" fillId="31" borderId="15" xfId="0" applyFont="1" applyFill="1" applyBorder="1"/>
    <xf numFmtId="164" fontId="6" fillId="31" borderId="15" xfId="0" applyNumberFormat="1" applyFont="1" applyFill="1" applyBorder="1"/>
    <xf numFmtId="164" fontId="30" fillId="31" borderId="15" xfId="0" applyNumberFormat="1" applyFont="1" applyFill="1" applyBorder="1"/>
    <xf numFmtId="0" fontId="0" fillId="0" borderId="30" xfId="0" applyBorder="1" applyAlignment="1">
      <alignment horizontal="right"/>
    </xf>
    <xf numFmtId="3" fontId="0" fillId="0" borderId="92" xfId="0" applyNumberFormat="1" applyBorder="1"/>
    <xf numFmtId="3" fontId="0" fillId="0" borderId="22" xfId="0" applyNumberFormat="1" applyBorder="1"/>
    <xf numFmtId="0" fontId="26" fillId="0" borderId="75" xfId="0" applyFont="1" applyBorder="1" applyAlignment="1">
      <alignment horizontal="right"/>
    </xf>
    <xf numFmtId="0" fontId="26" fillId="27" borderId="67" xfId="0" applyFont="1" applyFill="1" applyBorder="1"/>
    <xf numFmtId="3" fontId="26" fillId="27" borderId="54" xfId="0" applyNumberFormat="1" applyFont="1" applyFill="1" applyBorder="1"/>
    <xf numFmtId="0" fontId="0" fillId="0" borderId="69" xfId="0" applyBorder="1"/>
    <xf numFmtId="0" fontId="0" fillId="0" borderId="0" xfId="0" applyBorder="1" applyAlignment="1"/>
    <xf numFmtId="9" fontId="0" fillId="0" borderId="84" xfId="0" applyNumberFormat="1" applyBorder="1"/>
    <xf numFmtId="164" fontId="4" fillId="26" borderId="50" xfId="0" applyNumberFormat="1" applyFont="1" applyFill="1" applyBorder="1" applyAlignment="1">
      <alignment horizontal="right"/>
    </xf>
    <xf numFmtId="164" fontId="4" fillId="26" borderId="13" xfId="0" applyNumberFormat="1" applyFont="1" applyFill="1" applyBorder="1" applyAlignment="1">
      <alignment horizontal="right"/>
    </xf>
    <xf numFmtId="164" fontId="4" fillId="26" borderId="57" xfId="0" applyNumberFormat="1" applyFont="1" applyFill="1" applyBorder="1" applyAlignment="1">
      <alignment horizontal="right"/>
    </xf>
    <xf numFmtId="164" fontId="4" fillId="26" borderId="35" xfId="0" applyNumberFormat="1" applyFont="1" applyFill="1" applyBorder="1" applyAlignment="1">
      <alignment horizontal="right"/>
    </xf>
    <xf numFmtId="49" fontId="26" fillId="0" borderId="54" xfId="0" applyNumberFormat="1" applyFont="1" applyBorder="1" applyAlignment="1">
      <alignment horizontal="center"/>
    </xf>
    <xf numFmtId="49" fontId="0" fillId="0" borderId="20" xfId="0" applyNumberFormat="1" applyFont="1" applyBorder="1" applyAlignment="1">
      <alignment horizontal="center"/>
    </xf>
    <xf numFmtId="49" fontId="0" fillId="0" borderId="93" xfId="0" applyNumberFormat="1" applyFont="1" applyBorder="1" applyAlignment="1">
      <alignment horizontal="center"/>
    </xf>
    <xf numFmtId="49" fontId="28" fillId="0" borderId="93" xfId="0" applyNumberFormat="1" applyFont="1" applyBorder="1" applyAlignment="1">
      <alignment horizontal="center"/>
    </xf>
    <xf numFmtId="49" fontId="0" fillId="0" borderId="34" xfId="0" applyNumberFormat="1" applyFont="1" applyBorder="1" applyAlignment="1">
      <alignment horizontal="center"/>
    </xf>
    <xf numFmtId="49" fontId="28" fillId="0" borderId="34" xfId="0" applyNumberFormat="1" applyFont="1" applyBorder="1" applyAlignment="1">
      <alignment horizontal="center"/>
    </xf>
    <xf numFmtId="0" fontId="3" fillId="25" borderId="78" xfId="0" applyFont="1" applyFill="1" applyBorder="1" applyAlignment="1">
      <alignment vertical="top" wrapText="1"/>
    </xf>
    <xf numFmtId="0" fontId="1" fillId="24" borderId="15" xfId="0" applyFont="1" applyFill="1" applyBorder="1" applyAlignment="1">
      <alignment horizontal="center"/>
    </xf>
    <xf numFmtId="43" fontId="1" fillId="24" borderId="15" xfId="0" applyNumberFormat="1" applyFont="1" applyFill="1" applyBorder="1"/>
    <xf numFmtId="164" fontId="1" fillId="24" borderId="15" xfId="0" applyNumberFormat="1" applyFont="1" applyFill="1" applyBorder="1"/>
    <xf numFmtId="164" fontId="3" fillId="24" borderId="17" xfId="0" applyNumberFormat="1" applyFont="1" applyFill="1" applyBorder="1"/>
    <xf numFmtId="49" fontId="26" fillId="0" borderId="94" xfId="0" applyNumberFormat="1" applyFont="1" applyBorder="1" applyAlignment="1">
      <alignment horizontal="center"/>
    </xf>
    <xf numFmtId="49" fontId="26" fillId="0" borderId="74" xfId="0" applyNumberFormat="1" applyFont="1" applyBorder="1" applyAlignment="1">
      <alignment horizontal="center"/>
    </xf>
    <xf numFmtId="49" fontId="26" fillId="0" borderId="30" xfId="0" applyNumberFormat="1" applyFont="1" applyBorder="1" applyAlignment="1">
      <alignment horizontal="center"/>
    </xf>
    <xf numFmtId="49" fontId="26" fillId="0" borderId="95" xfId="0" applyNumberFormat="1" applyFont="1" applyBorder="1" applyAlignment="1">
      <alignment horizontal="center"/>
    </xf>
    <xf numFmtId="49" fontId="28" fillId="0" borderId="96" xfId="0" applyNumberFormat="1" applyFont="1" applyBorder="1" applyAlignment="1">
      <alignment horizontal="center"/>
    </xf>
    <xf numFmtId="49" fontId="1" fillId="0" borderId="66" xfId="0" applyNumberFormat="1" applyFont="1" applyBorder="1" applyAlignment="1">
      <alignment wrapText="1"/>
    </xf>
    <xf numFmtId="0" fontId="4" fillId="0" borderId="47" xfId="0" applyFont="1" applyFill="1" applyBorder="1" applyAlignment="1">
      <alignment horizontal="center"/>
    </xf>
    <xf numFmtId="164" fontId="4" fillId="26" borderId="47" xfId="0" applyNumberFormat="1" applyFont="1" applyFill="1" applyBorder="1" applyAlignment="1">
      <alignment horizontal="right"/>
    </xf>
    <xf numFmtId="0" fontId="33" fillId="0" borderId="0" xfId="45" applyFont="1" applyBorder="1" applyAlignment="1">
      <alignment horizontal="left"/>
    </xf>
    <xf numFmtId="4" fontId="37" fillId="0" borderId="0" xfId="45" applyNumberFormat="1" applyFont="1" applyBorder="1" applyAlignment="1">
      <alignment horizontal="right" wrapText="1"/>
    </xf>
    <xf numFmtId="0" fontId="36" fillId="0" borderId="0" xfId="45" applyFont="1" applyBorder="1" applyAlignment="1">
      <alignment wrapText="1"/>
    </xf>
    <xf numFmtId="4" fontId="4" fillId="0" borderId="0" xfId="44" applyNumberFormat="1" applyFont="1" applyBorder="1" applyAlignment="1">
      <alignment horizontal="right" vertical="top" shrinkToFit="1"/>
    </xf>
    <xf numFmtId="0" fontId="34" fillId="0" borderId="0" xfId="45" applyFont="1" applyBorder="1" applyAlignment="1">
      <alignment horizontal="left" vertical="top" wrapText="1"/>
    </xf>
    <xf numFmtId="0" fontId="38" fillId="0" borderId="0" xfId="45" applyFont="1" applyBorder="1" applyAlignment="1">
      <alignment wrapText="1"/>
    </xf>
    <xf numFmtId="4" fontId="39" fillId="0" borderId="0" xfId="44" applyNumberFormat="1" applyFont="1" applyBorder="1" applyAlignment="1">
      <alignment horizontal="right" vertical="top" shrinkToFit="1"/>
    </xf>
    <xf numFmtId="0" fontId="44" fillId="0" borderId="0" xfId="45" applyFont="1" applyBorder="1" applyAlignment="1">
      <alignment horizontal="left" vertical="center"/>
    </xf>
    <xf numFmtId="4" fontId="1" fillId="0" borderId="0" xfId="45" applyNumberFormat="1" applyFont="1" applyBorder="1" applyAlignment="1">
      <alignment horizontal="right" wrapText="1"/>
    </xf>
    <xf numFmtId="0" fontId="1" fillId="0" borderId="0" xfId="45" applyFont="1" applyBorder="1" applyAlignment="1">
      <alignment horizontal="left" vertical="top" wrapText="1"/>
    </xf>
    <xf numFmtId="0" fontId="1" fillId="0" borderId="0" xfId="45" applyFont="1" applyBorder="1" applyAlignment="1">
      <alignment horizontal="center" vertical="top"/>
    </xf>
    <xf numFmtId="0" fontId="32" fillId="0" borderId="0" xfId="45" applyNumberFormat="1" applyFont="1" applyBorder="1" applyAlignment="1">
      <alignment horizontal="center" vertical="top"/>
    </xf>
    <xf numFmtId="0" fontId="32" fillId="0" borderId="0" xfId="45" applyNumberFormat="1" applyFont="1" applyBorder="1" applyAlignment="1">
      <alignment horizontal="center" vertical="top" wrapText="1"/>
    </xf>
    <xf numFmtId="165" fontId="32" fillId="0" borderId="0" xfId="45" applyNumberFormat="1" applyFont="1" applyBorder="1" applyAlignment="1">
      <alignment horizontal="center" vertical="top" wrapText="1"/>
    </xf>
    <xf numFmtId="49" fontId="32" fillId="0" borderId="0" xfId="45" applyNumberFormat="1" applyFont="1" applyBorder="1" applyAlignment="1">
      <alignment horizontal="center" vertical="top" wrapText="1"/>
    </xf>
    <xf numFmtId="4" fontId="32" fillId="0" borderId="0" xfId="45" applyNumberFormat="1" applyFont="1" applyBorder="1" applyAlignment="1">
      <alignment horizontal="center" vertical="top" wrapText="1"/>
    </xf>
    <xf numFmtId="49" fontId="1" fillId="0" borderId="0" xfId="45" applyNumberFormat="1" applyFont="1" applyBorder="1" applyAlignment="1">
      <alignment horizontal="center" vertical="center"/>
    </xf>
    <xf numFmtId="0" fontId="4" fillId="0" borderId="0" xfId="47" applyFont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4" fontId="4" fillId="26" borderId="0" xfId="44" applyNumberFormat="1" applyFont="1" applyFill="1" applyBorder="1" applyAlignment="1">
      <alignment horizontal="right" vertical="center" shrinkToFit="1"/>
    </xf>
    <xf numFmtId="4" fontId="4" fillId="0" borderId="0" xfId="44" applyNumberFormat="1" applyFont="1" applyBorder="1" applyAlignment="1">
      <alignment horizontal="right" vertical="center" shrinkToFit="1"/>
    </xf>
    <xf numFmtId="0" fontId="4" fillId="0" borderId="0" xfId="45" applyFont="1" applyBorder="1" applyAlignment="1">
      <alignment vertical="center" wrapText="1"/>
    </xf>
    <xf numFmtId="4" fontId="4" fillId="26" borderId="0" xfId="44" applyNumberFormat="1" applyFont="1" applyFill="1" applyBorder="1" applyAlignment="1">
      <alignment horizontal="right" vertical="top" shrinkToFit="1"/>
    </xf>
    <xf numFmtId="49" fontId="29" fillId="26" borderId="0" xfId="0" applyNumberFormat="1" applyFont="1" applyFill="1" applyBorder="1"/>
    <xf numFmtId="0" fontId="1" fillId="26" borderId="0" xfId="0" applyFont="1" applyFill="1" applyBorder="1"/>
    <xf numFmtId="0" fontId="6" fillId="26" borderId="0" xfId="0" applyFont="1" applyFill="1" applyBorder="1"/>
    <xf numFmtId="164" fontId="6" fillId="26" borderId="0" xfId="0" applyNumberFormat="1" applyFont="1" applyFill="1" applyBorder="1"/>
    <xf numFmtId="164" fontId="30" fillId="26" borderId="0" xfId="0" applyNumberFormat="1" applyFont="1" applyFill="1" applyBorder="1"/>
    <xf numFmtId="0" fontId="1" fillId="0" borderId="49" xfId="0" applyFont="1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0" fillId="0" borderId="21" xfId="0" applyNumberFormat="1" applyBorder="1" applyAlignment="1">
      <alignment horizontal="center"/>
    </xf>
    <xf numFmtId="49" fontId="28" fillId="0" borderId="11" xfId="0" applyNumberFormat="1" applyFont="1" applyBorder="1" applyAlignment="1">
      <alignment horizontal="center"/>
    </xf>
    <xf numFmtId="0" fontId="4" fillId="0" borderId="56" xfId="0" applyFont="1" applyFill="1" applyBorder="1" applyAlignment="1">
      <alignment horizontal="center"/>
    </xf>
    <xf numFmtId="0" fontId="1" fillId="0" borderId="50" xfId="0" applyNumberFormat="1" applyFont="1" applyFill="1" applyBorder="1" applyAlignment="1">
      <alignment horizontal="center"/>
    </xf>
    <xf numFmtId="49" fontId="28" fillId="0" borderId="51" xfId="0" applyNumberFormat="1" applyFont="1" applyBorder="1" applyAlignment="1">
      <alignment horizontal="center"/>
    </xf>
    <xf numFmtId="49" fontId="28" fillId="0" borderId="67" xfId="0" applyNumberFormat="1" applyFont="1" applyBorder="1" applyAlignment="1">
      <alignment horizontal="center"/>
    </xf>
    <xf numFmtId="0" fontId="3" fillId="26" borderId="52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26" borderId="100" xfId="0" applyFont="1" applyFill="1" applyBorder="1" applyAlignment="1">
      <alignment horizontal="center"/>
    </xf>
    <xf numFmtId="43" fontId="1" fillId="26" borderId="100" xfId="0" applyNumberFormat="1" applyFont="1" applyFill="1" applyBorder="1"/>
    <xf numFmtId="164" fontId="1" fillId="26" borderId="100" xfId="0" applyNumberFormat="1" applyFont="1" applyFill="1" applyBorder="1"/>
    <xf numFmtId="0" fontId="0" fillId="0" borderId="46" xfId="0" applyBorder="1" applyAlignment="1">
      <alignment horizontal="center"/>
    </xf>
    <xf numFmtId="0" fontId="0" fillId="0" borderId="45" xfId="0" applyBorder="1" applyAlignment="1">
      <alignment horizontal="center"/>
    </xf>
    <xf numFmtId="164" fontId="3" fillId="26" borderId="101" xfId="0" applyNumberFormat="1" applyFont="1" applyFill="1" applyBorder="1"/>
    <xf numFmtId="164" fontId="1" fillId="26" borderId="50" xfId="0" applyNumberFormat="1" applyFont="1" applyFill="1" applyBorder="1" applyAlignment="1">
      <alignment horizontal="right"/>
    </xf>
    <xf numFmtId="164" fontId="1" fillId="26" borderId="13" xfId="0" applyNumberFormat="1" applyFont="1" applyFill="1" applyBorder="1" applyAlignment="1">
      <alignment horizontal="right"/>
    </xf>
    <xf numFmtId="164" fontId="1" fillId="26" borderId="19" xfId="0" applyNumberFormat="1" applyFont="1" applyFill="1" applyBorder="1"/>
    <xf numFmtId="0" fontId="41" fillId="0" borderId="0" xfId="45" applyNumberFormat="1" applyFont="1" applyBorder="1" applyAlignment="1">
      <alignment horizontal="left" vertical="top" wrapText="1"/>
    </xf>
    <xf numFmtId="4" fontId="1" fillId="0" borderId="0" xfId="44" applyNumberFormat="1" applyFont="1" applyBorder="1"/>
    <xf numFmtId="4" fontId="34" fillId="0" borderId="0" xfId="44" applyNumberFormat="1" applyFont="1" applyBorder="1" applyAlignment="1">
      <alignment horizontal="right" vertical="top" wrapText="1"/>
    </xf>
    <xf numFmtId="0" fontId="42" fillId="26" borderId="0" xfId="45" applyNumberFormat="1" applyFont="1" applyFill="1" applyBorder="1" applyAlignment="1">
      <alignment horizontal="center" vertical="top"/>
    </xf>
    <xf numFmtId="0" fontId="2" fillId="26" borderId="0" xfId="45" applyNumberFormat="1" applyFont="1" applyFill="1" applyBorder="1" applyAlignment="1">
      <alignment horizontal="left" vertical="top" wrapText="1"/>
    </xf>
    <xf numFmtId="4" fontId="42" fillId="26" borderId="0" xfId="45" applyNumberFormat="1" applyFont="1" applyFill="1" applyBorder="1" applyAlignment="1"/>
    <xf numFmtId="4" fontId="43" fillId="26" borderId="0" xfId="44" applyNumberFormat="1" applyFont="1" applyFill="1" applyBorder="1" applyAlignment="1">
      <alignment horizontal="right" vertical="center" wrapText="1"/>
    </xf>
    <xf numFmtId="0" fontId="42" fillId="26" borderId="0" xfId="45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16" fontId="0" fillId="0" borderId="0" xfId="0" applyNumberFormat="1" applyBorder="1"/>
    <xf numFmtId="16" fontId="0" fillId="0" borderId="73" xfId="0" applyNumberFormat="1" applyBorder="1"/>
    <xf numFmtId="0" fontId="0" fillId="0" borderId="102" xfId="0" applyBorder="1"/>
    <xf numFmtId="0" fontId="0" fillId="0" borderId="78" xfId="0" applyBorder="1"/>
    <xf numFmtId="0" fontId="0" fillId="0" borderId="97" xfId="0" applyBorder="1" applyAlignment="1">
      <alignment wrapText="1"/>
    </xf>
    <xf numFmtId="0" fontId="0" fillId="0" borderId="39" xfId="0" applyBorder="1"/>
    <xf numFmtId="0" fontId="3" fillId="0" borderId="15" xfId="0" applyFont="1" applyBorder="1"/>
    <xf numFmtId="3" fontId="3" fillId="0" borderId="17" xfId="0" applyNumberFormat="1" applyFont="1" applyBorder="1"/>
    <xf numFmtId="16" fontId="0" fillId="0" borderId="74" xfId="0" applyNumberFormat="1" applyBorder="1"/>
    <xf numFmtId="0" fontId="3" fillId="26" borderId="0" xfId="0" applyFont="1" applyFill="1" applyBorder="1" applyAlignment="1">
      <alignment vertical="top" wrapText="1"/>
    </xf>
    <xf numFmtId="0" fontId="0" fillId="0" borderId="103" xfId="0" applyBorder="1" applyAlignment="1">
      <alignment horizontal="center"/>
    </xf>
    <xf numFmtId="0" fontId="0" fillId="0" borderId="8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35" xfId="0" applyNumberFormat="1" applyBorder="1" applyAlignment="1">
      <alignment horizontal="center"/>
    </xf>
    <xf numFmtId="0" fontId="27" fillId="0" borderId="50" xfId="0" applyNumberFormat="1" applyFont="1" applyBorder="1" applyAlignment="1">
      <alignment horizontal="center"/>
    </xf>
    <xf numFmtId="0" fontId="57" fillId="0" borderId="13" xfId="45" applyFont="1" applyBorder="1" applyAlignment="1">
      <alignment horizontal="center" vertical="center" wrapText="1"/>
    </xf>
    <xf numFmtId="4" fontId="57" fillId="0" borderId="13" xfId="44" applyNumberFormat="1" applyFont="1" applyBorder="1" applyAlignment="1">
      <alignment horizontal="right" vertical="center" shrinkToFit="1"/>
    </xf>
    <xf numFmtId="0" fontId="44" fillId="0" borderId="13" xfId="0" applyFont="1" applyFill="1" applyBorder="1" applyAlignment="1" applyProtection="1">
      <alignment horizontal="left" vertical="center" wrapText="1"/>
      <protection locked="0"/>
    </xf>
    <xf numFmtId="0" fontId="44" fillId="0" borderId="13" xfId="0" applyFont="1" applyFill="1" applyBorder="1" applyAlignment="1">
      <alignment horizontal="center" vertical="center"/>
    </xf>
    <xf numFmtId="4" fontId="58" fillId="26" borderId="13" xfId="44" applyNumberFormat="1" applyFont="1" applyFill="1" applyBorder="1" applyAlignment="1">
      <alignment horizontal="right" vertical="center" shrinkToFit="1"/>
    </xf>
    <xf numFmtId="4" fontId="58" fillId="0" borderId="13" xfId="44" applyNumberFormat="1" applyFont="1" applyFill="1" applyBorder="1" applyAlignment="1">
      <alignment horizontal="right" vertical="center" shrinkToFit="1"/>
    </xf>
    <xf numFmtId="0" fontId="44" fillId="0" borderId="19" xfId="0" applyFont="1" applyFill="1" applyBorder="1" applyAlignment="1">
      <alignment horizontal="center" vertical="center"/>
    </xf>
    <xf numFmtId="0" fontId="33" fillId="0" borderId="13" xfId="45" applyFont="1" applyFill="1" applyBorder="1" applyAlignment="1">
      <alignment horizontal="left"/>
    </xf>
    <xf numFmtId="4" fontId="57" fillId="0" borderId="13" xfId="44" applyNumberFormat="1" applyFont="1" applyFill="1" applyBorder="1" applyAlignment="1">
      <alignment horizontal="right" vertical="center" shrinkToFit="1"/>
    </xf>
    <xf numFmtId="0" fontId="44" fillId="0" borderId="35" xfId="0" applyFont="1" applyFill="1" applyBorder="1" applyAlignment="1" applyProtection="1">
      <alignment horizontal="left" vertical="center" wrapText="1"/>
      <protection locked="0"/>
    </xf>
    <xf numFmtId="0" fontId="58" fillId="0" borderId="13" xfId="45" applyFont="1" applyBorder="1" applyAlignment="1">
      <alignment horizontal="center" vertical="center" wrapText="1"/>
    </xf>
    <xf numFmtId="0" fontId="59" fillId="0" borderId="35" xfId="0" applyFont="1" applyFill="1" applyBorder="1" applyAlignment="1" applyProtection="1">
      <alignment horizontal="left" vertical="center" wrapText="1"/>
      <protection locked="0"/>
    </xf>
    <xf numFmtId="0" fontId="33" fillId="0" borderId="35" xfId="45" applyFont="1" applyFill="1" applyBorder="1" applyAlignment="1">
      <alignment horizontal="left"/>
    </xf>
    <xf numFmtId="0" fontId="57" fillId="0" borderId="35" xfId="45" applyFont="1" applyBorder="1" applyAlignment="1">
      <alignment horizontal="center" vertical="center" wrapText="1"/>
    </xf>
    <xf numFmtId="4" fontId="61" fillId="26" borderId="35" xfId="44" applyNumberFormat="1" applyFont="1" applyFill="1" applyBorder="1" applyAlignment="1">
      <alignment horizontal="right" vertical="center" shrinkToFit="1"/>
    </xf>
    <xf numFmtId="0" fontId="58" fillId="0" borderId="35" xfId="45" applyFont="1" applyFill="1" applyBorder="1" applyAlignment="1">
      <alignment vertical="center" wrapText="1"/>
    </xf>
    <xf numFmtId="0" fontId="62" fillId="0" borderId="14" xfId="45" applyFont="1" applyBorder="1" applyAlignment="1">
      <alignment wrapText="1"/>
    </xf>
    <xf numFmtId="4" fontId="58" fillId="0" borderId="14" xfId="44" applyNumberFormat="1" applyFont="1" applyBorder="1" applyAlignment="1">
      <alignment horizontal="right" vertical="top" shrinkToFit="1"/>
    </xf>
    <xf numFmtId="4" fontId="58" fillId="28" borderId="28" xfId="44" applyNumberFormat="1" applyFont="1" applyFill="1" applyBorder="1" applyAlignment="1">
      <alignment horizontal="right" vertical="top" shrinkToFit="1"/>
    </xf>
    <xf numFmtId="0" fontId="30" fillId="0" borderId="32" xfId="45" applyNumberFormat="1" applyFont="1" applyBorder="1" applyAlignment="1">
      <alignment horizontal="center" vertical="top"/>
    </xf>
    <xf numFmtId="0" fontId="30" fillId="0" borderId="40" xfId="45" applyNumberFormat="1" applyFont="1" applyBorder="1" applyAlignment="1">
      <alignment horizontal="center" vertical="top" wrapText="1"/>
    </xf>
    <xf numFmtId="165" fontId="30" fillId="0" borderId="40" xfId="45" applyNumberFormat="1" applyFont="1" applyBorder="1" applyAlignment="1">
      <alignment horizontal="center" vertical="top" wrapText="1"/>
    </xf>
    <xf numFmtId="49" fontId="30" fillId="0" borderId="40" xfId="45" applyNumberFormat="1" applyFont="1" applyBorder="1" applyAlignment="1">
      <alignment horizontal="center" vertical="top" wrapText="1"/>
    </xf>
    <xf numFmtId="4" fontId="30" fillId="0" borderId="40" xfId="45" applyNumberFormat="1" applyFont="1" applyBorder="1" applyAlignment="1">
      <alignment horizontal="center" vertical="top" wrapText="1"/>
    </xf>
    <xf numFmtId="0" fontId="30" fillId="0" borderId="41" xfId="45" applyNumberFormat="1" applyFont="1" applyBorder="1" applyAlignment="1">
      <alignment horizontal="center" vertical="top"/>
    </xf>
    <xf numFmtId="16" fontId="44" fillId="0" borderId="23" xfId="45" applyNumberFormat="1" applyFont="1" applyBorder="1" applyAlignment="1">
      <alignment horizontal="center" vertical="center"/>
    </xf>
    <xf numFmtId="4" fontId="44" fillId="0" borderId="14" xfId="45" applyNumberFormat="1" applyFont="1" applyBorder="1" applyAlignment="1">
      <alignment horizontal="right" wrapText="1"/>
    </xf>
    <xf numFmtId="0" fontId="44" fillId="0" borderId="24" xfId="45" applyNumberFormat="1" applyFont="1" applyFill="1" applyBorder="1" applyAlignment="1">
      <alignment horizontal="left" vertical="top" wrapText="1"/>
    </xf>
    <xf numFmtId="49" fontId="44" fillId="0" borderId="23" xfId="45" applyNumberFormat="1" applyFont="1" applyBorder="1" applyAlignment="1">
      <alignment horizontal="center" vertical="center"/>
    </xf>
    <xf numFmtId="0" fontId="44" fillId="0" borderId="44" xfId="45" applyNumberFormat="1" applyFont="1" applyFill="1" applyBorder="1" applyAlignment="1">
      <alignment horizontal="left" vertical="top" wrapText="1"/>
    </xf>
    <xf numFmtId="0" fontId="44" fillId="0" borderId="45" xfId="45" applyNumberFormat="1" applyFont="1" applyFill="1" applyBorder="1" applyAlignment="1">
      <alignment horizontal="left" vertical="top" wrapText="1"/>
    </xf>
    <xf numFmtId="0" fontId="44" fillId="0" borderId="22" xfId="45" applyNumberFormat="1" applyFont="1" applyFill="1" applyBorder="1" applyAlignment="1">
      <alignment horizontal="left" vertical="top" wrapText="1"/>
    </xf>
    <xf numFmtId="0" fontId="63" fillId="0" borderId="46" xfId="46" applyFont="1" applyBorder="1" applyAlignment="1" applyProtection="1">
      <alignment horizontal="left" vertical="center" wrapText="1"/>
    </xf>
    <xf numFmtId="0" fontId="44" fillId="0" borderId="32" xfId="45" applyNumberFormat="1" applyFont="1" applyBorder="1" applyAlignment="1">
      <alignment horizontal="center" vertical="top"/>
    </xf>
    <xf numFmtId="0" fontId="61" fillId="0" borderId="24" xfId="45" applyFont="1" applyBorder="1" applyAlignment="1">
      <alignment horizontal="left" vertical="top" wrapText="1"/>
    </xf>
    <xf numFmtId="4" fontId="64" fillId="0" borderId="14" xfId="45" applyNumberFormat="1" applyFont="1" applyBorder="1" applyAlignment="1">
      <alignment horizontal="right" wrapText="1"/>
    </xf>
    <xf numFmtId="0" fontId="58" fillId="0" borderId="22" xfId="45" applyFont="1" applyBorder="1"/>
    <xf numFmtId="0" fontId="44" fillId="0" borderId="23" xfId="45" applyNumberFormat="1" applyFont="1" applyBorder="1" applyAlignment="1">
      <alignment horizontal="center" vertical="top"/>
    </xf>
    <xf numFmtId="0" fontId="65" fillId="0" borderId="14" xfId="45" applyFont="1" applyBorder="1" applyAlignment="1">
      <alignment wrapText="1"/>
    </xf>
    <xf numFmtId="4" fontId="66" fillId="0" borderId="14" xfId="44" applyNumberFormat="1" applyFont="1" applyBorder="1" applyAlignment="1">
      <alignment horizontal="right" vertical="top" shrinkToFit="1"/>
    </xf>
    <xf numFmtId="16" fontId="44" fillId="0" borderId="42" xfId="45" applyNumberFormat="1" applyFont="1" applyBorder="1" applyAlignment="1">
      <alignment horizontal="center" vertical="center"/>
    </xf>
    <xf numFmtId="49" fontId="61" fillId="0" borderId="13" xfId="47" applyNumberFormat="1" applyFont="1" applyFill="1" applyBorder="1" applyAlignment="1">
      <alignment horizontal="left" vertical="top" wrapText="1"/>
    </xf>
    <xf numFmtId="0" fontId="44" fillId="0" borderId="35" xfId="0" applyFont="1" applyFill="1" applyBorder="1" applyAlignment="1">
      <alignment horizontal="center" vertical="center"/>
    </xf>
    <xf numFmtId="0" fontId="44" fillId="0" borderId="0" xfId="45" applyNumberFormat="1" applyFont="1" applyBorder="1" applyAlignment="1">
      <alignment horizontal="center" vertical="top"/>
    </xf>
    <xf numFmtId="0" fontId="65" fillId="0" borderId="0" xfId="45" applyFont="1" applyBorder="1" applyAlignment="1">
      <alignment wrapText="1"/>
    </xf>
    <xf numFmtId="4" fontId="66" fillId="0" borderId="0" xfId="44" applyNumberFormat="1" applyFont="1" applyBorder="1" applyAlignment="1">
      <alignment horizontal="right" vertical="top" shrinkToFit="1"/>
    </xf>
    <xf numFmtId="0" fontId="61" fillId="0" borderId="0" xfId="45" applyFont="1" applyBorder="1" applyAlignment="1">
      <alignment horizontal="left" vertical="top" wrapText="1"/>
    </xf>
    <xf numFmtId="0" fontId="58" fillId="0" borderId="43" xfId="45" applyFont="1" applyFill="1" applyBorder="1" applyAlignment="1">
      <alignment vertical="center"/>
    </xf>
    <xf numFmtId="0" fontId="44" fillId="0" borderId="43" xfId="0" applyFont="1" applyFill="1" applyBorder="1" applyAlignment="1">
      <alignment horizontal="center" vertical="center"/>
    </xf>
    <xf numFmtId="4" fontId="58" fillId="26" borderId="43" xfId="44" applyNumberFormat="1" applyFont="1" applyFill="1" applyBorder="1" applyAlignment="1">
      <alignment horizontal="right" vertical="center" shrinkToFit="1"/>
    </xf>
    <xf numFmtId="4" fontId="58" fillId="0" borderId="43" xfId="44" applyNumberFormat="1" applyFont="1" applyFill="1" applyBorder="1" applyAlignment="1">
      <alignment horizontal="right" vertical="center" shrinkToFit="1"/>
    </xf>
    <xf numFmtId="0" fontId="61" fillId="0" borderId="44" xfId="45" applyFont="1" applyBorder="1" applyAlignment="1">
      <alignment horizontal="left" vertical="top" wrapText="1"/>
    </xf>
    <xf numFmtId="0" fontId="58" fillId="0" borderId="13" xfId="47" applyFont="1" applyFill="1" applyBorder="1" applyAlignment="1">
      <alignment wrapText="1"/>
    </xf>
    <xf numFmtId="0" fontId="61" fillId="0" borderId="22" xfId="45" applyFont="1" applyBorder="1" applyAlignment="1">
      <alignment horizontal="left" vertical="top" wrapText="1"/>
    </xf>
    <xf numFmtId="0" fontId="58" fillId="0" borderId="13" xfId="45" applyFont="1" applyFill="1" applyBorder="1" applyAlignment="1">
      <alignment vertical="center"/>
    </xf>
    <xf numFmtId="0" fontId="58" fillId="0" borderId="13" xfId="45" applyFont="1" applyFill="1" applyBorder="1" applyAlignment="1">
      <alignment vertical="center" wrapText="1"/>
    </xf>
    <xf numFmtId="0" fontId="58" fillId="0" borderId="47" xfId="45" applyFont="1" applyFill="1" applyBorder="1" applyAlignment="1">
      <alignment vertical="center"/>
    </xf>
    <xf numFmtId="0" fontId="44" fillId="0" borderId="47" xfId="0" applyFont="1" applyFill="1" applyBorder="1" applyAlignment="1">
      <alignment horizontal="center" vertical="center"/>
    </xf>
    <xf numFmtId="4" fontId="58" fillId="26" borderId="47" xfId="44" applyNumberFormat="1" applyFont="1" applyFill="1" applyBorder="1" applyAlignment="1">
      <alignment horizontal="right" vertical="center" shrinkToFit="1"/>
    </xf>
    <xf numFmtId="4" fontId="58" fillId="0" borderId="47" xfId="44" applyNumberFormat="1" applyFont="1" applyFill="1" applyBorder="1" applyAlignment="1">
      <alignment horizontal="right" vertical="center" shrinkToFit="1"/>
    </xf>
    <xf numFmtId="0" fontId="61" fillId="0" borderId="48" xfId="45" applyFont="1" applyBorder="1" applyAlignment="1">
      <alignment horizontal="left" vertical="top" wrapText="1"/>
    </xf>
    <xf numFmtId="49" fontId="59" fillId="0" borderId="12" xfId="0" applyNumberFormat="1" applyFont="1" applyBorder="1" applyAlignment="1">
      <alignment horizontal="center"/>
    </xf>
    <xf numFmtId="0" fontId="44" fillId="0" borderId="16" xfId="0" applyFont="1" applyBorder="1" applyAlignment="1">
      <alignment horizontal="center" vertical="top" wrapText="1"/>
    </xf>
    <xf numFmtId="49" fontId="59" fillId="0" borderId="21" xfId="0" applyNumberFormat="1" applyFont="1" applyBorder="1" applyAlignment="1">
      <alignment horizontal="center"/>
    </xf>
    <xf numFmtId="0" fontId="44" fillId="0" borderId="20" xfId="0" applyFont="1" applyBorder="1" applyAlignment="1">
      <alignment horizontal="center" vertical="top" wrapText="1"/>
    </xf>
    <xf numFmtId="0" fontId="59" fillId="0" borderId="12" xfId="0" applyFont="1" applyBorder="1" applyAlignment="1">
      <alignment horizontal="center"/>
    </xf>
    <xf numFmtId="0" fontId="59" fillId="0" borderId="12" xfId="0" applyNumberFormat="1" applyFont="1" applyBorder="1" applyAlignment="1">
      <alignment horizontal="center"/>
    </xf>
    <xf numFmtId="49" fontId="59" fillId="0" borderId="11" xfId="0" applyNumberFormat="1" applyFont="1" applyBorder="1" applyAlignment="1">
      <alignment horizontal="center"/>
    </xf>
    <xf numFmtId="0" fontId="44" fillId="0" borderId="17" xfId="0" applyFont="1" applyBorder="1" applyAlignment="1">
      <alignment horizontal="center" vertical="top" wrapText="1"/>
    </xf>
    <xf numFmtId="0" fontId="59" fillId="0" borderId="11" xfId="0" applyFont="1" applyBorder="1" applyAlignment="1">
      <alignment horizontal="center"/>
    </xf>
    <xf numFmtId="0" fontId="59" fillId="0" borderId="11" xfId="0" applyNumberFormat="1" applyFont="1" applyBorder="1" applyAlignment="1">
      <alignment horizontal="center"/>
    </xf>
    <xf numFmtId="49" fontId="59" fillId="0" borderId="38" xfId="0" applyNumberFormat="1" applyFont="1" applyBorder="1" applyAlignment="1">
      <alignment horizontal="center"/>
    </xf>
    <xf numFmtId="49" fontId="59" fillId="0" borderId="29" xfId="0" applyNumberFormat="1" applyFont="1" applyBorder="1" applyAlignment="1">
      <alignment horizontal="center"/>
    </xf>
    <xf numFmtId="0" fontId="44" fillId="0" borderId="18" xfId="0" applyFont="1" applyBorder="1" applyAlignment="1">
      <alignment vertical="top" wrapText="1"/>
    </xf>
    <xf numFmtId="0" fontId="58" fillId="0" borderId="19" xfId="0" applyFont="1" applyBorder="1" applyAlignment="1">
      <alignment horizontal="center"/>
    </xf>
    <xf numFmtId="0" fontId="58" fillId="0" borderId="19" xfId="0" applyFont="1" applyFill="1" applyBorder="1" applyAlignment="1">
      <alignment horizontal="center"/>
    </xf>
    <xf numFmtId="164" fontId="44" fillId="26" borderId="13" xfId="0" applyNumberFormat="1" applyFont="1" applyFill="1" applyBorder="1" applyAlignment="1">
      <alignment horizontal="right"/>
    </xf>
    <xf numFmtId="164" fontId="58" fillId="0" borderId="34" xfId="0" applyNumberFormat="1" applyFont="1" applyBorder="1"/>
    <xf numFmtId="49" fontId="59" fillId="0" borderId="37" xfId="0" applyNumberFormat="1" applyFont="1" applyBorder="1" applyAlignment="1">
      <alignment horizontal="center"/>
    </xf>
    <xf numFmtId="49" fontId="67" fillId="0" borderId="29" xfId="0" applyNumberFormat="1" applyFont="1" applyBorder="1" applyAlignment="1">
      <alignment horizontal="center"/>
    </xf>
    <xf numFmtId="49" fontId="44" fillId="0" borderId="18" xfId="0" applyNumberFormat="1" applyFont="1" applyBorder="1" applyAlignment="1">
      <alignment wrapText="1"/>
    </xf>
    <xf numFmtId="0" fontId="58" fillId="0" borderId="18" xfId="0" applyFont="1" applyFill="1" applyBorder="1" applyAlignment="1">
      <alignment horizontal="center"/>
    </xf>
    <xf numFmtId="164" fontId="44" fillId="0" borderId="34" xfId="0" applyNumberFormat="1" applyFont="1" applyBorder="1"/>
    <xf numFmtId="49" fontId="67" fillId="26" borderId="29" xfId="0" applyNumberFormat="1" applyFont="1" applyFill="1" applyBorder="1" applyAlignment="1">
      <alignment horizontal="center"/>
    </xf>
    <xf numFmtId="0" fontId="58" fillId="26" borderId="18" xfId="0" applyFont="1" applyFill="1" applyBorder="1" applyAlignment="1">
      <alignment horizontal="center"/>
    </xf>
    <xf numFmtId="164" fontId="44" fillId="26" borderId="34" xfId="0" applyNumberFormat="1" applyFont="1" applyFill="1" applyBorder="1"/>
    <xf numFmtId="49" fontId="44" fillId="26" borderId="18" xfId="0" applyNumberFormat="1" applyFont="1" applyFill="1" applyBorder="1" applyAlignment="1">
      <alignment wrapText="1"/>
    </xf>
    <xf numFmtId="49" fontId="44" fillId="0" borderId="18" xfId="0" applyNumberFormat="1" applyFont="1" applyBorder="1" applyAlignment="1">
      <alignment vertical="top" wrapText="1"/>
    </xf>
    <xf numFmtId="49" fontId="59" fillId="0" borderId="25" xfId="0" applyNumberFormat="1" applyFont="1" applyBorder="1" applyAlignment="1">
      <alignment horizontal="center"/>
    </xf>
    <xf numFmtId="49" fontId="67" fillId="0" borderId="37" xfId="0" applyNumberFormat="1" applyFont="1" applyBorder="1" applyAlignment="1">
      <alignment horizontal="center"/>
    </xf>
    <xf numFmtId="49" fontId="67" fillId="0" borderId="21" xfId="0" applyNumberFormat="1" applyFont="1" applyBorder="1" applyAlignment="1">
      <alignment horizontal="center"/>
    </xf>
    <xf numFmtId="0" fontId="2" fillId="24" borderId="28" xfId="0" applyFont="1" applyFill="1" applyBorder="1" applyAlignment="1">
      <alignment vertical="top" wrapText="1"/>
    </xf>
    <xf numFmtId="0" fontId="2" fillId="24" borderId="14" xfId="0" applyFont="1" applyFill="1" applyBorder="1" applyAlignment="1">
      <alignment horizontal="center"/>
    </xf>
    <xf numFmtId="43" fontId="2" fillId="24" borderId="14" xfId="0" applyNumberFormat="1" applyFont="1" applyFill="1" applyBorder="1"/>
    <xf numFmtId="164" fontId="2" fillId="24" borderId="14" xfId="0" applyNumberFormat="1" applyFont="1" applyFill="1" applyBorder="1"/>
    <xf numFmtId="164" fontId="2" fillId="24" borderId="24" xfId="0" applyNumberFormat="1" applyFont="1" applyFill="1" applyBorder="1"/>
    <xf numFmtId="49" fontId="67" fillId="0" borderId="64" xfId="0" applyNumberFormat="1" applyFont="1" applyBorder="1" applyAlignment="1">
      <alignment horizontal="center"/>
    </xf>
    <xf numFmtId="49" fontId="67" fillId="0" borderId="26" xfId="0" applyNumberFormat="1" applyFont="1" applyBorder="1" applyAlignment="1">
      <alignment horizontal="center"/>
    </xf>
    <xf numFmtId="49" fontId="44" fillId="0" borderId="66" xfId="0" applyNumberFormat="1" applyFont="1" applyBorder="1" applyAlignment="1">
      <alignment vertical="top" wrapText="1"/>
    </xf>
    <xf numFmtId="0" fontId="44" fillId="0" borderId="47" xfId="0" applyFont="1" applyFill="1" applyBorder="1" applyAlignment="1">
      <alignment horizontal="center"/>
    </xf>
    <xf numFmtId="43" fontId="44" fillId="0" borderId="47" xfId="0" applyNumberFormat="1" applyFont="1" applyFill="1" applyBorder="1"/>
    <xf numFmtId="164" fontId="44" fillId="0" borderId="47" xfId="0" applyNumberFormat="1" applyFont="1" applyFill="1" applyBorder="1" applyAlignment="1">
      <alignment horizontal="right"/>
    </xf>
    <xf numFmtId="164" fontId="44" fillId="0" borderId="48" xfId="0" applyNumberFormat="1" applyFont="1" applyBorder="1"/>
    <xf numFmtId="0" fontId="59" fillId="0" borderId="0" xfId="0" applyFont="1" applyBorder="1"/>
    <xf numFmtId="49" fontId="68" fillId="26" borderId="0" xfId="0" applyNumberFormat="1" applyFont="1" applyFill="1" applyBorder="1"/>
    <xf numFmtId="0" fontId="44" fillId="26" borderId="0" xfId="0" applyFont="1" applyFill="1" applyBorder="1"/>
    <xf numFmtId="0" fontId="69" fillId="26" borderId="0" xfId="0" applyFont="1" applyFill="1" applyBorder="1"/>
    <xf numFmtId="164" fontId="69" fillId="26" borderId="0" xfId="0" applyNumberFormat="1" applyFont="1" applyFill="1" applyBorder="1"/>
    <xf numFmtId="0" fontId="3" fillId="0" borderId="15" xfId="0" applyFont="1" applyFill="1" applyBorder="1" applyAlignment="1">
      <alignment wrapText="1"/>
    </xf>
    <xf numFmtId="0" fontId="43" fillId="30" borderId="67" xfId="45" applyFont="1" applyFill="1" applyBorder="1" applyAlignment="1">
      <alignment horizontal="left"/>
    </xf>
    <xf numFmtId="0" fontId="1" fillId="0" borderId="82" xfId="0" applyFont="1" applyBorder="1" applyAlignment="1">
      <alignment wrapText="1"/>
    </xf>
    <xf numFmtId="0" fontId="0" fillId="0" borderId="70" xfId="0" applyBorder="1" applyAlignment="1">
      <alignment wrapText="1"/>
    </xf>
    <xf numFmtId="0" fontId="0" fillId="0" borderId="19" xfId="0" applyBorder="1" applyAlignment="1">
      <alignment wrapText="1"/>
    </xf>
    <xf numFmtId="0" fontId="1" fillId="0" borderId="80" xfId="0" applyFont="1" applyBorder="1" applyAlignment="1">
      <alignment wrapText="1"/>
    </xf>
    <xf numFmtId="0" fontId="0" fillId="0" borderId="68" xfId="0" applyBorder="1" applyAlignment="1">
      <alignment wrapText="1"/>
    </xf>
    <xf numFmtId="0" fontId="0" fillId="0" borderId="81" xfId="0" applyBorder="1" applyAlignment="1">
      <alignment wrapText="1"/>
    </xf>
    <xf numFmtId="0" fontId="26" fillId="27" borderId="79" xfId="0" applyFont="1" applyFill="1" applyBorder="1" applyAlignment="1">
      <alignment wrapText="1"/>
    </xf>
    <xf numFmtId="0" fontId="26" fillId="27" borderId="67" xfId="0" applyFont="1" applyFill="1" applyBorder="1" applyAlignment="1">
      <alignment wrapText="1"/>
    </xf>
    <xf numFmtId="0" fontId="26" fillId="27" borderId="52" xfId="0" applyFont="1" applyFill="1" applyBorder="1" applyAlignment="1">
      <alignment wrapText="1"/>
    </xf>
    <xf numFmtId="0" fontId="1" fillId="29" borderId="79" xfId="0" applyFont="1" applyFill="1" applyBorder="1" applyAlignment="1">
      <alignment wrapText="1"/>
    </xf>
    <xf numFmtId="0" fontId="0" fillId="29" borderId="67" xfId="0" applyFill="1" applyBorder="1" applyAlignment="1">
      <alignment wrapText="1"/>
    </xf>
    <xf numFmtId="0" fontId="0" fillId="29" borderId="52" xfId="0" applyFill="1" applyBorder="1" applyAlignment="1">
      <alignment wrapText="1"/>
    </xf>
    <xf numFmtId="0" fontId="1" fillId="0" borderId="70" xfId="0" applyFont="1" applyFill="1" applyBorder="1" applyAlignment="1">
      <alignment wrapText="1"/>
    </xf>
    <xf numFmtId="0" fontId="0" fillId="0" borderId="70" xfId="0" applyFill="1" applyBorder="1" applyAlignment="1">
      <alignment wrapText="1"/>
    </xf>
    <xf numFmtId="0" fontId="0" fillId="0" borderId="19" xfId="0" applyFill="1" applyBorder="1" applyAlignment="1">
      <alignment wrapText="1"/>
    </xf>
    <xf numFmtId="0" fontId="1" fillId="0" borderId="102" xfId="0" applyFont="1" applyFill="1" applyBorder="1" applyAlignment="1">
      <alignment wrapText="1"/>
    </xf>
    <xf numFmtId="0" fontId="1" fillId="0" borderId="82" xfId="0" applyFont="1" applyFill="1" applyBorder="1" applyAlignment="1">
      <alignment wrapText="1"/>
    </xf>
    <xf numFmtId="0" fontId="0" fillId="0" borderId="82" xfId="0" applyBorder="1" applyAlignment="1">
      <alignment horizontal="left" wrapText="1"/>
    </xf>
    <xf numFmtId="0" fontId="0" fillId="0" borderId="70" xfId="0" applyBorder="1" applyAlignment="1">
      <alignment horizontal="left" wrapText="1"/>
    </xf>
    <xf numFmtId="0" fontId="0" fillId="0" borderId="19" xfId="0" applyBorder="1" applyAlignment="1">
      <alignment horizontal="left" wrapText="1"/>
    </xf>
    <xf numFmtId="0" fontId="1" fillId="0" borderId="82" xfId="0" applyFont="1" applyBorder="1" applyAlignment="1">
      <alignment horizontal="left" wrapText="1"/>
    </xf>
    <xf numFmtId="0" fontId="47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0" fontId="0" fillId="0" borderId="62" xfId="0" applyBorder="1" applyAlignment="1"/>
    <xf numFmtId="0" fontId="0" fillId="0" borderId="0" xfId="0" applyBorder="1" applyAlignment="1"/>
    <xf numFmtId="0" fontId="26" fillId="0" borderId="0" xfId="0" applyNumberFormat="1" applyFont="1" applyBorder="1" applyAlignment="1">
      <alignment horizontal="center"/>
    </xf>
    <xf numFmtId="0" fontId="0" fillId="0" borderId="98" xfId="0" applyNumberFormat="1" applyBorder="1" applyAlignment="1">
      <alignment horizontal="center"/>
    </xf>
    <xf numFmtId="0" fontId="0" fillId="0" borderId="99" xfId="0" applyNumberFormat="1" applyBorder="1" applyAlignment="1">
      <alignment horizontal="center"/>
    </xf>
    <xf numFmtId="0" fontId="0" fillId="0" borderId="89" xfId="0" applyNumberFormat="1" applyBorder="1" applyAlignment="1">
      <alignment horizontal="center"/>
    </xf>
    <xf numFmtId="0" fontId="59" fillId="0" borderId="23" xfId="0" applyNumberFormat="1" applyFont="1" applyBorder="1" applyAlignment="1">
      <alignment horizontal="center"/>
    </xf>
    <xf numFmtId="0" fontId="59" fillId="0" borderId="14" xfId="0" applyNumberFormat="1" applyFont="1" applyBorder="1" applyAlignment="1">
      <alignment horizontal="center"/>
    </xf>
    <xf numFmtId="0" fontId="59" fillId="0" borderId="24" xfId="0" applyNumberFormat="1" applyFont="1" applyBorder="1" applyAlignment="1">
      <alignment horizontal="center"/>
    </xf>
    <xf numFmtId="0" fontId="33" fillId="0" borderId="0" xfId="45" applyFont="1" applyBorder="1" applyAlignment="1">
      <alignment horizontal="left"/>
    </xf>
    <xf numFmtId="0" fontId="33" fillId="0" borderId="14" xfId="45" applyFont="1" applyBorder="1" applyAlignment="1">
      <alignment horizontal="left"/>
    </xf>
    <xf numFmtId="0" fontId="33" fillId="0" borderId="36" xfId="45" applyFont="1" applyBorder="1" applyAlignment="1">
      <alignment horizontal="left" vertical="center"/>
    </xf>
    <xf numFmtId="0" fontId="33" fillId="0" borderId="14" xfId="45" applyFont="1" applyBorder="1" applyAlignment="1">
      <alignment horizontal="left" vertical="center"/>
    </xf>
    <xf numFmtId="0" fontId="33" fillId="26" borderId="0" xfId="45" applyFont="1" applyFill="1" applyBorder="1" applyAlignment="1">
      <alignment horizontal="left"/>
    </xf>
    <xf numFmtId="0" fontId="0" fillId="0" borderId="23" xfId="0" applyNumberFormat="1" applyBorder="1" applyAlignment="1">
      <alignment horizontal="center"/>
    </xf>
    <xf numFmtId="0" fontId="0" fillId="0" borderId="14" xfId="0" applyNumberFormat="1" applyBorder="1" applyAlignment="1">
      <alignment horizontal="center"/>
    </xf>
    <xf numFmtId="0" fontId="0" fillId="0" borderId="24" xfId="0" applyNumberFormat="1" applyBorder="1" applyAlignment="1">
      <alignment horizontal="center"/>
    </xf>
  </cellXfs>
  <cellStyles count="48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2" builtinId="25" customBuiltin="1"/>
    <cellStyle name="Čárka" xfId="44" builtinId="3"/>
    <cellStyle name="Hypertextový odkaz" xfId="46" builtinId="8"/>
    <cellStyle name="Chybně" xfId="25" builtinId="27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1" builtinId="15" customBuiltin="1"/>
    <cellStyle name="Neutrální" xfId="37" builtinId="28" customBuiltin="1"/>
    <cellStyle name="Normální" xfId="0" builtinId="0"/>
    <cellStyle name="normální_PS02_rozpočet" xfId="47"/>
    <cellStyle name="normální_výkaz SO02 monitoring Lovosice" xfId="45"/>
    <cellStyle name="popis polozky" xfId="40"/>
    <cellStyle name="Poznámka" xfId="38" builtinId="10" customBuiltin="1"/>
    <cellStyle name="Propojená buňka" xfId="36" builtinId="24" customBuiltin="1"/>
    <cellStyle name="Správně" xfId="29" builtinId="26" customBuiltin="1"/>
    <cellStyle name="Text upozornění" xfId="43" builtinId="11" customBuiltin="1"/>
    <cellStyle name="Vstup" xfId="35" builtinId="20" customBuiltin="1"/>
    <cellStyle name="Výpočet" xfId="27" builtinId="22" customBuiltin="1"/>
    <cellStyle name="Výstup" xfId="39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8"/>
  <sheetViews>
    <sheetView workbookViewId="0">
      <selection activeCell="I17" sqref="I17"/>
    </sheetView>
  </sheetViews>
  <sheetFormatPr defaultRowHeight="12.75" x14ac:dyDescent="0.2"/>
  <cols>
    <col min="5" max="5" width="37.140625" customWidth="1"/>
    <col min="9" max="9" width="22.85546875" customWidth="1"/>
    <col min="15" max="15" width="45.42578125" customWidth="1"/>
  </cols>
  <sheetData>
    <row r="2" spans="2:11" ht="30" customHeight="1" x14ac:dyDescent="0.35">
      <c r="D2" s="443" t="s">
        <v>208</v>
      </c>
      <c r="E2" s="443"/>
      <c r="F2" s="443"/>
      <c r="G2" s="443"/>
      <c r="H2" s="443"/>
    </row>
    <row r="3" spans="2:11" ht="30" customHeight="1" x14ac:dyDescent="0.25">
      <c r="D3" s="442" t="s">
        <v>209</v>
      </c>
      <c r="E3" s="442"/>
      <c r="F3" s="442"/>
      <c r="G3" s="442"/>
      <c r="H3" s="442"/>
    </row>
    <row r="4" spans="2:11" ht="13.5" thickBot="1" x14ac:dyDescent="0.25"/>
    <row r="5" spans="2:11" x14ac:dyDescent="0.2">
      <c r="B5" s="110"/>
      <c r="C5" s="102"/>
      <c r="D5" s="102"/>
      <c r="E5" s="102"/>
      <c r="F5" s="102"/>
      <c r="G5" s="102"/>
      <c r="H5" s="102"/>
      <c r="I5" s="127"/>
    </row>
    <row r="6" spans="2:11" x14ac:dyDescent="0.2">
      <c r="B6" s="114" t="s">
        <v>148</v>
      </c>
      <c r="C6" s="444" t="s">
        <v>92</v>
      </c>
      <c r="D6" s="444"/>
      <c r="E6" s="444"/>
      <c r="F6" s="86"/>
      <c r="G6" s="86"/>
      <c r="H6" s="86"/>
      <c r="I6" s="128">
        <f>Elektro!H20</f>
        <v>0</v>
      </c>
      <c r="K6" s="89"/>
    </row>
    <row r="7" spans="2:11" x14ac:dyDescent="0.2">
      <c r="B7" s="112"/>
      <c r="C7" s="445"/>
      <c r="D7" s="445"/>
      <c r="E7" s="445"/>
      <c r="F7" s="89"/>
      <c r="G7" s="89"/>
      <c r="H7" s="89"/>
      <c r="I7" s="129"/>
    </row>
    <row r="8" spans="2:11" x14ac:dyDescent="0.2">
      <c r="B8" s="114" t="s">
        <v>149</v>
      </c>
      <c r="C8" s="444" t="s">
        <v>93</v>
      </c>
      <c r="D8" s="444"/>
      <c r="E8" s="444"/>
      <c r="F8" s="86"/>
      <c r="G8" s="86"/>
      <c r="H8" s="86"/>
      <c r="I8" s="128">
        <f>Elektro!H25</f>
        <v>0</v>
      </c>
    </row>
    <row r="9" spans="2:11" x14ac:dyDescent="0.2">
      <c r="B9" s="111"/>
      <c r="C9" s="213"/>
      <c r="D9" s="213"/>
      <c r="E9" s="213"/>
      <c r="F9" s="89"/>
      <c r="G9" s="89"/>
      <c r="H9" s="89"/>
      <c r="I9" s="129"/>
    </row>
    <row r="10" spans="2:11" x14ac:dyDescent="0.2">
      <c r="B10" s="114" t="s">
        <v>150</v>
      </c>
      <c r="C10" s="444" t="s">
        <v>104</v>
      </c>
      <c r="D10" s="444"/>
      <c r="E10" s="444"/>
      <c r="F10" s="86"/>
      <c r="G10" s="86"/>
      <c r="H10" s="86"/>
      <c r="I10" s="128">
        <f>Elektro!H53</f>
        <v>0</v>
      </c>
    </row>
    <row r="11" spans="2:11" x14ac:dyDescent="0.2">
      <c r="B11" s="111"/>
      <c r="C11" s="445"/>
      <c r="D11" s="445"/>
      <c r="E11" s="445"/>
      <c r="F11" s="89"/>
      <c r="G11" s="89"/>
      <c r="H11" s="89"/>
      <c r="I11" s="129"/>
    </row>
    <row r="12" spans="2:11" x14ac:dyDescent="0.2">
      <c r="B12" s="114" t="s">
        <v>151</v>
      </c>
      <c r="C12" s="444" t="s">
        <v>35</v>
      </c>
      <c r="D12" s="444"/>
      <c r="E12" s="444"/>
      <c r="F12" s="86"/>
      <c r="G12" s="86"/>
      <c r="H12" s="86"/>
      <c r="I12" s="128">
        <f>'Zemní práce'!H20</f>
        <v>0</v>
      </c>
    </row>
    <row r="13" spans="2:11" x14ac:dyDescent="0.2">
      <c r="B13" s="112"/>
      <c r="C13" s="445"/>
      <c r="D13" s="445"/>
      <c r="E13" s="445"/>
      <c r="F13" s="89"/>
      <c r="G13" s="89"/>
      <c r="H13" s="89"/>
      <c r="I13" s="129"/>
    </row>
    <row r="14" spans="2:11" ht="13.5" thickBot="1" x14ac:dyDescent="0.25">
      <c r="B14" s="113"/>
      <c r="C14" s="135"/>
      <c r="D14" s="135"/>
      <c r="E14" s="135"/>
      <c r="F14" s="101"/>
      <c r="G14" s="101"/>
      <c r="H14" s="101"/>
      <c r="I14" s="130"/>
    </row>
    <row r="15" spans="2:11" ht="15.75" thickBot="1" x14ac:dyDescent="0.3">
      <c r="B15" s="105">
        <v>5</v>
      </c>
      <c r="C15" s="420" t="s">
        <v>82</v>
      </c>
      <c r="D15" s="420"/>
      <c r="E15" s="420"/>
      <c r="F15" s="420"/>
      <c r="G15" s="133"/>
      <c r="H15" s="133"/>
      <c r="I15" s="134">
        <f>I16+I17+I18+I19+I20+I21+I22+I23+I24+I25</f>
        <v>0</v>
      </c>
    </row>
    <row r="16" spans="2:11" ht="24.95" customHeight="1" thickTop="1" x14ac:dyDescent="0.2">
      <c r="B16" s="303">
        <v>43470</v>
      </c>
      <c r="C16" s="425" t="s">
        <v>28</v>
      </c>
      <c r="D16" s="425"/>
      <c r="E16" s="426"/>
      <c r="F16" s="214">
        <v>0.05</v>
      </c>
      <c r="G16" s="120">
        <f>I6+I8</f>
        <v>0</v>
      </c>
      <c r="H16" s="121"/>
      <c r="I16" s="212">
        <f>G16*0.05</f>
        <v>0</v>
      </c>
    </row>
    <row r="17" spans="2:15" ht="24.95" customHeight="1" x14ac:dyDescent="0.2">
      <c r="B17" s="303">
        <v>43501</v>
      </c>
      <c r="C17" s="422" t="s">
        <v>105</v>
      </c>
      <c r="D17" s="422"/>
      <c r="E17" s="423"/>
      <c r="F17" s="122" t="s">
        <v>11</v>
      </c>
      <c r="G17" s="122"/>
      <c r="H17" s="123"/>
      <c r="I17" s="124"/>
      <c r="O17" s="95"/>
    </row>
    <row r="18" spans="2:15" ht="24.95" customHeight="1" x14ac:dyDescent="0.2">
      <c r="B18" s="126">
        <v>43529</v>
      </c>
      <c r="C18" s="422" t="s">
        <v>274</v>
      </c>
      <c r="D18" s="422"/>
      <c r="E18" s="423"/>
      <c r="F18" s="125" t="s">
        <v>11</v>
      </c>
      <c r="G18" s="125"/>
      <c r="H18" s="123"/>
      <c r="I18" s="124"/>
      <c r="O18" s="95"/>
    </row>
    <row r="19" spans="2:15" ht="24.95" customHeight="1" x14ac:dyDescent="0.2">
      <c r="B19" s="126">
        <v>43560</v>
      </c>
      <c r="C19" s="434" t="s">
        <v>275</v>
      </c>
      <c r="D19" s="434"/>
      <c r="E19" s="435"/>
      <c r="F19" s="125" t="s">
        <v>11</v>
      </c>
      <c r="G19" s="122"/>
      <c r="H19" s="123"/>
      <c r="I19" s="124"/>
      <c r="O19" s="95"/>
    </row>
    <row r="20" spans="2:15" ht="24.95" customHeight="1" x14ac:dyDescent="0.2">
      <c r="B20" s="126">
        <v>43590</v>
      </c>
      <c r="C20" s="434" t="s">
        <v>276</v>
      </c>
      <c r="D20" s="434"/>
      <c r="E20" s="435"/>
      <c r="F20" s="125" t="s">
        <v>11</v>
      </c>
      <c r="G20" s="122"/>
      <c r="H20" s="123"/>
      <c r="I20" s="124"/>
      <c r="O20" s="95"/>
    </row>
    <row r="21" spans="2:15" ht="45" customHeight="1" x14ac:dyDescent="0.2">
      <c r="B21" s="126">
        <v>43621</v>
      </c>
      <c r="C21" s="422" t="s">
        <v>277</v>
      </c>
      <c r="D21" s="422"/>
      <c r="E21" s="423"/>
      <c r="F21" s="125" t="s">
        <v>11</v>
      </c>
      <c r="G21" s="122"/>
      <c r="H21" s="123"/>
      <c r="I21" s="109"/>
      <c r="O21" s="95"/>
    </row>
    <row r="22" spans="2:15" ht="24.95" customHeight="1" x14ac:dyDescent="0.2">
      <c r="B22" s="126">
        <v>43682</v>
      </c>
      <c r="C22" s="422" t="s">
        <v>278</v>
      </c>
      <c r="D22" s="422"/>
      <c r="E22" s="423"/>
      <c r="F22" s="125" t="s">
        <v>11</v>
      </c>
      <c r="G22" s="122"/>
      <c r="H22" s="123"/>
      <c r="I22" s="124"/>
      <c r="O22" s="95"/>
    </row>
    <row r="23" spans="2:15" ht="29.25" customHeight="1" x14ac:dyDescent="0.2">
      <c r="B23" s="126">
        <v>43713</v>
      </c>
      <c r="C23" s="433" t="s">
        <v>168</v>
      </c>
      <c r="D23" s="434"/>
      <c r="E23" s="435"/>
      <c r="F23" s="122" t="s">
        <v>11</v>
      </c>
      <c r="G23" s="122"/>
      <c r="H23" s="123"/>
      <c r="I23" s="124"/>
      <c r="O23" s="95"/>
    </row>
    <row r="24" spans="2:15" ht="29.25" customHeight="1" x14ac:dyDescent="0.2">
      <c r="B24" s="126">
        <v>43743</v>
      </c>
      <c r="C24" s="437" t="s">
        <v>257</v>
      </c>
      <c r="D24" s="422"/>
      <c r="E24" s="423"/>
      <c r="F24" s="125" t="s">
        <v>11</v>
      </c>
      <c r="G24" s="122"/>
      <c r="H24" s="123"/>
      <c r="I24" s="124"/>
      <c r="O24" s="95"/>
    </row>
    <row r="25" spans="2:15" ht="32.25" customHeight="1" thickBot="1" x14ac:dyDescent="0.25">
      <c r="B25" s="296">
        <v>43774</v>
      </c>
      <c r="C25" s="436" t="s">
        <v>279</v>
      </c>
      <c r="D25" s="436"/>
      <c r="E25" s="436"/>
      <c r="F25" s="297" t="s">
        <v>11</v>
      </c>
      <c r="G25" s="297"/>
      <c r="H25" s="298"/>
      <c r="I25" s="103"/>
    </row>
    <row r="26" spans="2:15" ht="32.25" customHeight="1" x14ac:dyDescent="0.2">
      <c r="B26" s="295"/>
      <c r="C26" s="294"/>
      <c r="D26" s="294"/>
      <c r="E26" s="294"/>
      <c r="F26" s="89"/>
      <c r="G26" s="89"/>
      <c r="H26" s="89"/>
      <c r="I26" s="89"/>
    </row>
    <row r="27" spans="2:15" ht="32.25" customHeight="1" thickBot="1" x14ac:dyDescent="0.25">
      <c r="B27" s="295"/>
      <c r="C27" s="294"/>
      <c r="D27" s="294"/>
      <c r="E27" s="294"/>
      <c r="F27" s="89"/>
      <c r="G27" s="89"/>
      <c r="H27" s="89"/>
      <c r="I27" s="89"/>
    </row>
    <row r="28" spans="2:15" ht="29.25" customHeight="1" thickBot="1" x14ac:dyDescent="0.25">
      <c r="B28" s="209">
        <v>6</v>
      </c>
      <c r="C28" s="427" t="s">
        <v>236</v>
      </c>
      <c r="D28" s="428"/>
      <c r="E28" s="429"/>
      <c r="F28" s="210"/>
      <c r="G28" s="210"/>
      <c r="H28" s="210"/>
      <c r="I28" s="211">
        <f>I29+I30</f>
        <v>0</v>
      </c>
    </row>
    <row r="29" spans="2:15" ht="24.95" customHeight="1" thickTop="1" x14ac:dyDescent="0.2">
      <c r="B29" s="206" t="s">
        <v>254</v>
      </c>
      <c r="C29" s="441" t="s">
        <v>259</v>
      </c>
      <c r="D29" s="439"/>
      <c r="E29" s="440"/>
      <c r="F29" s="108"/>
      <c r="G29" s="108"/>
      <c r="H29" s="108"/>
      <c r="I29" s="207">
        <f>'Úprava technologie strojní část'!H12</f>
        <v>0</v>
      </c>
    </row>
    <row r="30" spans="2:15" ht="24.95" customHeight="1" x14ac:dyDescent="0.2">
      <c r="B30" s="206" t="s">
        <v>255</v>
      </c>
      <c r="C30" s="438" t="s">
        <v>256</v>
      </c>
      <c r="D30" s="439"/>
      <c r="E30" s="440"/>
      <c r="F30" s="108"/>
      <c r="G30" s="108"/>
      <c r="H30" s="108"/>
      <c r="I30" s="208">
        <f>'Úprava technologie strojní část'!H42</f>
        <v>0</v>
      </c>
    </row>
    <row r="31" spans="2:15" ht="13.5" thickBot="1" x14ac:dyDescent="0.25">
      <c r="B31" s="115"/>
      <c r="C31" s="119"/>
      <c r="D31" s="135"/>
      <c r="E31" s="136"/>
      <c r="F31" s="101"/>
      <c r="G31" s="101"/>
      <c r="H31" s="101"/>
      <c r="I31" s="103"/>
    </row>
    <row r="32" spans="2:15" ht="26.25" customHeight="1" thickBot="1" x14ac:dyDescent="0.25">
      <c r="B32" s="116" t="s">
        <v>169</v>
      </c>
      <c r="C32" s="430" t="s">
        <v>207</v>
      </c>
      <c r="D32" s="431"/>
      <c r="E32" s="432"/>
      <c r="F32" s="131"/>
      <c r="G32" s="131"/>
      <c r="H32" s="131"/>
      <c r="I32" s="132">
        <f>I33+I34+I35+I36</f>
        <v>0</v>
      </c>
    </row>
    <row r="33" spans="2:9" ht="18" customHeight="1" thickTop="1" x14ac:dyDescent="0.2">
      <c r="B33" s="117">
        <v>43472</v>
      </c>
      <c r="C33" s="424" t="s">
        <v>50</v>
      </c>
      <c r="D33" s="425"/>
      <c r="E33" s="426"/>
      <c r="F33" s="106"/>
      <c r="G33" s="106"/>
      <c r="H33" s="106"/>
      <c r="I33" s="107">
        <f>'Úprava technologie - elektro'!G18</f>
        <v>0</v>
      </c>
    </row>
    <row r="34" spans="2:9" ht="18" customHeight="1" x14ac:dyDescent="0.2">
      <c r="B34" s="118">
        <v>43503</v>
      </c>
      <c r="C34" s="421" t="s">
        <v>164</v>
      </c>
      <c r="D34" s="422"/>
      <c r="E34" s="423"/>
      <c r="F34" s="108"/>
      <c r="G34" s="108"/>
      <c r="H34" s="108"/>
      <c r="I34" s="109">
        <f>'Úprava technologie - elektro'!G26</f>
        <v>0</v>
      </c>
    </row>
    <row r="35" spans="2:9" ht="18" customHeight="1" x14ac:dyDescent="0.2">
      <c r="B35" s="118">
        <v>43531</v>
      </c>
      <c r="C35" s="421" t="s">
        <v>165</v>
      </c>
      <c r="D35" s="422"/>
      <c r="E35" s="423"/>
      <c r="F35" s="108"/>
      <c r="G35" s="108"/>
      <c r="H35" s="108"/>
      <c r="I35" s="109">
        <f>'Úprava technologie - elektro'!G38</f>
        <v>0</v>
      </c>
    </row>
    <row r="36" spans="2:9" ht="18" customHeight="1" x14ac:dyDescent="0.2">
      <c r="B36" s="118">
        <v>43562</v>
      </c>
      <c r="C36" s="421" t="s">
        <v>166</v>
      </c>
      <c r="D36" s="422"/>
      <c r="E36" s="423"/>
      <c r="F36" s="108"/>
      <c r="G36" s="108"/>
      <c r="H36" s="108"/>
      <c r="I36" s="109">
        <f>'Úprava technologie - elektro'!G53</f>
        <v>0</v>
      </c>
    </row>
    <row r="37" spans="2:9" x14ac:dyDescent="0.2">
      <c r="B37" s="299"/>
      <c r="C37" s="213"/>
      <c r="D37" s="213"/>
      <c r="E37" s="213"/>
      <c r="F37" s="89"/>
      <c r="G37" s="89"/>
      <c r="H37" s="89"/>
      <c r="I37" s="104"/>
    </row>
    <row r="38" spans="2:9" ht="25.5" customHeight="1" thickBot="1" x14ac:dyDescent="0.25">
      <c r="B38" s="300"/>
      <c r="C38" s="419" t="s">
        <v>167</v>
      </c>
      <c r="D38" s="419"/>
      <c r="E38" s="419"/>
      <c r="F38" s="301"/>
      <c r="G38" s="301"/>
      <c r="H38" s="301"/>
      <c r="I38" s="302">
        <f>I6+I8+I10+I12+I15+I32+I28</f>
        <v>0</v>
      </c>
    </row>
  </sheetData>
  <mergeCells count="29">
    <mergeCell ref="D3:H3"/>
    <mergeCell ref="D2:H2"/>
    <mergeCell ref="C19:E19"/>
    <mergeCell ref="C20:E20"/>
    <mergeCell ref="C6:E6"/>
    <mergeCell ref="C7:E7"/>
    <mergeCell ref="C10:E10"/>
    <mergeCell ref="C11:E11"/>
    <mergeCell ref="C12:E12"/>
    <mergeCell ref="C8:E8"/>
    <mergeCell ref="C13:E13"/>
    <mergeCell ref="C16:E16"/>
    <mergeCell ref="C17:E17"/>
    <mergeCell ref="C18:E18"/>
    <mergeCell ref="C38:E38"/>
    <mergeCell ref="C15:F15"/>
    <mergeCell ref="C36:E36"/>
    <mergeCell ref="C21:E21"/>
    <mergeCell ref="C33:E33"/>
    <mergeCell ref="C34:E34"/>
    <mergeCell ref="C35:E35"/>
    <mergeCell ref="C28:E28"/>
    <mergeCell ref="C32:E32"/>
    <mergeCell ref="C23:E23"/>
    <mergeCell ref="C25:E25"/>
    <mergeCell ref="C24:E24"/>
    <mergeCell ref="C30:E30"/>
    <mergeCell ref="C29:E29"/>
    <mergeCell ref="C22:E22"/>
  </mergeCells>
  <pageMargins left="0.7" right="0.7" top="0.78740157499999996" bottom="0.78740157499999996" header="0.3" footer="0.3"/>
  <pageSetup paperSize="9" scale="89" orientation="landscape" horizontalDpi="300" verticalDpi="300" r:id="rId1"/>
  <rowBreaks count="1" manualBreakCount="1">
    <brk id="2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2"/>
  <sheetViews>
    <sheetView tabSelected="1" workbookViewId="0">
      <selection activeCell="F42" sqref="F42"/>
    </sheetView>
  </sheetViews>
  <sheetFormatPr defaultRowHeight="12.75" x14ac:dyDescent="0.2"/>
  <cols>
    <col min="3" max="3" width="14.7109375" customWidth="1"/>
    <col min="4" max="4" width="54.140625" customWidth="1"/>
    <col min="7" max="7" width="15.28515625" customWidth="1"/>
    <col min="8" max="8" width="30.140625" customWidth="1"/>
  </cols>
  <sheetData>
    <row r="2" spans="2:8" ht="13.5" thickBot="1" x14ac:dyDescent="0.25">
      <c r="B2" s="16"/>
      <c r="C2" s="16"/>
      <c r="D2" s="15"/>
      <c r="E2" s="446"/>
      <c r="F2" s="446"/>
      <c r="G2" s="446"/>
      <c r="H2" s="446"/>
    </row>
    <row r="3" spans="2:8" x14ac:dyDescent="0.2">
      <c r="B3" s="6" t="s">
        <v>5</v>
      </c>
      <c r="C3" s="6" t="s">
        <v>7</v>
      </c>
      <c r="D3" s="266" t="s">
        <v>2</v>
      </c>
      <c r="E3" s="447" t="s">
        <v>12</v>
      </c>
      <c r="F3" s="448"/>
      <c r="G3" s="448"/>
      <c r="H3" s="449"/>
    </row>
    <row r="4" spans="2:8" x14ac:dyDescent="0.2">
      <c r="B4" s="7" t="s">
        <v>6</v>
      </c>
      <c r="C4" s="7" t="s">
        <v>8</v>
      </c>
      <c r="D4" s="18"/>
      <c r="E4" s="267" t="s">
        <v>9</v>
      </c>
      <c r="F4" s="268" t="s">
        <v>1</v>
      </c>
      <c r="G4" s="267" t="s">
        <v>0</v>
      </c>
      <c r="H4" s="267" t="s">
        <v>3</v>
      </c>
    </row>
    <row r="5" spans="2:8" ht="13.5" thickBot="1" x14ac:dyDescent="0.25">
      <c r="B5" s="8"/>
      <c r="C5" s="8"/>
      <c r="D5" s="19"/>
      <c r="E5" s="4" t="s">
        <v>10</v>
      </c>
      <c r="F5" s="20"/>
      <c r="G5" s="4" t="s">
        <v>4</v>
      </c>
      <c r="H5" s="4"/>
    </row>
    <row r="6" spans="2:8" ht="20.100000000000001" customHeight="1" thickBot="1" x14ac:dyDescent="0.25">
      <c r="B6" s="230" t="s">
        <v>52</v>
      </c>
      <c r="C6" s="219"/>
      <c r="D6" s="137" t="s">
        <v>108</v>
      </c>
      <c r="E6" s="67" t="s">
        <v>14</v>
      </c>
      <c r="F6" s="68">
        <v>1</v>
      </c>
      <c r="G6" s="69"/>
      <c r="H6" s="70"/>
    </row>
    <row r="7" spans="2:8" ht="20.100000000000001" customHeight="1" thickTop="1" x14ac:dyDescent="0.2">
      <c r="B7" s="231" t="s">
        <v>54</v>
      </c>
      <c r="C7" s="220"/>
      <c r="D7" s="63" t="s">
        <v>97</v>
      </c>
      <c r="E7" s="64" t="s">
        <v>13</v>
      </c>
      <c r="F7" s="65">
        <v>450</v>
      </c>
      <c r="G7" s="215"/>
      <c r="H7" s="40">
        <f t="shared" ref="H7:H10" si="0">F7*G7</f>
        <v>0</v>
      </c>
    </row>
    <row r="8" spans="2:8" ht="30" customHeight="1" x14ac:dyDescent="0.2">
      <c r="B8" s="232" t="s">
        <v>109</v>
      </c>
      <c r="C8" s="221"/>
      <c r="D8" s="2" t="s">
        <v>101</v>
      </c>
      <c r="E8" s="12" t="s">
        <v>13</v>
      </c>
      <c r="F8" s="12">
        <v>30</v>
      </c>
      <c r="G8" s="216"/>
      <c r="H8" s="25">
        <f t="shared" si="0"/>
        <v>0</v>
      </c>
    </row>
    <row r="9" spans="2:8" ht="28.5" customHeight="1" x14ac:dyDescent="0.2">
      <c r="B9" s="232" t="s">
        <v>110</v>
      </c>
      <c r="C9" s="221"/>
      <c r="D9" s="2" t="s">
        <v>152</v>
      </c>
      <c r="E9" s="12" t="s">
        <v>13</v>
      </c>
      <c r="F9" s="12">
        <v>50</v>
      </c>
      <c r="G9" s="216"/>
      <c r="H9" s="25">
        <f t="shared" si="0"/>
        <v>0</v>
      </c>
    </row>
    <row r="10" spans="2:8" ht="30.75" customHeight="1" x14ac:dyDescent="0.2">
      <c r="B10" s="232" t="s">
        <v>111</v>
      </c>
      <c r="C10" s="221"/>
      <c r="D10" s="2" t="s">
        <v>153</v>
      </c>
      <c r="E10" s="21" t="s">
        <v>13</v>
      </c>
      <c r="F10" s="13">
        <v>5</v>
      </c>
      <c r="G10" s="216"/>
      <c r="H10" s="40">
        <f t="shared" si="0"/>
        <v>0</v>
      </c>
    </row>
    <row r="11" spans="2:8" ht="20.100000000000001" customHeight="1" x14ac:dyDescent="0.2">
      <c r="B11" s="232" t="s">
        <v>112</v>
      </c>
      <c r="C11" s="221"/>
      <c r="D11" s="2" t="s">
        <v>98</v>
      </c>
      <c r="E11" s="21" t="s">
        <v>13</v>
      </c>
      <c r="F11" s="12">
        <v>450</v>
      </c>
      <c r="G11" s="216"/>
      <c r="H11" s="25">
        <f>F11*G11</f>
        <v>0</v>
      </c>
    </row>
    <row r="12" spans="2:8" ht="20.100000000000001" customHeight="1" x14ac:dyDescent="0.2">
      <c r="B12" s="232" t="s">
        <v>113</v>
      </c>
      <c r="C12" s="222"/>
      <c r="D12" s="83" t="s">
        <v>154</v>
      </c>
      <c r="E12" s="21" t="s">
        <v>13</v>
      </c>
      <c r="F12" s="12">
        <v>450</v>
      </c>
      <c r="G12" s="216"/>
      <c r="H12" s="25">
        <f>F12*G12</f>
        <v>0</v>
      </c>
    </row>
    <row r="13" spans="2:8" ht="30" customHeight="1" x14ac:dyDescent="0.2">
      <c r="B13" s="232" t="s">
        <v>114</v>
      </c>
      <c r="C13" s="221"/>
      <c r="D13" s="2" t="s">
        <v>100</v>
      </c>
      <c r="E13" s="21" t="s">
        <v>13</v>
      </c>
      <c r="F13" s="12">
        <v>10</v>
      </c>
      <c r="G13" s="216"/>
      <c r="H13" s="25">
        <f t="shared" ref="H13:H19" si="1">F13*G13</f>
        <v>0</v>
      </c>
    </row>
    <row r="14" spans="2:8" ht="35.25" customHeight="1" x14ac:dyDescent="0.2">
      <c r="B14" s="232" t="s">
        <v>115</v>
      </c>
      <c r="C14" s="221"/>
      <c r="D14" s="2" t="s">
        <v>162</v>
      </c>
      <c r="E14" s="21" t="s">
        <v>13</v>
      </c>
      <c r="F14" s="12">
        <v>30</v>
      </c>
      <c r="G14" s="216"/>
      <c r="H14" s="25">
        <f t="shared" si="1"/>
        <v>0</v>
      </c>
    </row>
    <row r="15" spans="2:8" ht="21" customHeight="1" x14ac:dyDescent="0.2">
      <c r="B15" s="232" t="s">
        <v>116</v>
      </c>
      <c r="C15" s="221"/>
      <c r="D15" s="2" t="s">
        <v>99</v>
      </c>
      <c r="E15" s="21" t="s">
        <v>13</v>
      </c>
      <c r="F15" s="12">
        <v>3</v>
      </c>
      <c r="G15" s="216"/>
      <c r="H15" s="25">
        <f t="shared" si="1"/>
        <v>0</v>
      </c>
    </row>
    <row r="16" spans="2:8" ht="20.100000000000001" customHeight="1" x14ac:dyDescent="0.2">
      <c r="B16" s="232" t="s">
        <v>117</v>
      </c>
      <c r="C16" s="221"/>
      <c r="D16" s="2" t="s">
        <v>17</v>
      </c>
      <c r="E16" s="21" t="s">
        <v>13</v>
      </c>
      <c r="F16" s="12">
        <v>6</v>
      </c>
      <c r="G16" s="216"/>
      <c r="H16" s="25">
        <f t="shared" si="1"/>
        <v>0</v>
      </c>
    </row>
    <row r="17" spans="2:8" ht="30.75" customHeight="1" x14ac:dyDescent="0.2">
      <c r="B17" s="232" t="s">
        <v>118</v>
      </c>
      <c r="C17" s="223"/>
      <c r="D17" s="36" t="s">
        <v>266</v>
      </c>
      <c r="E17" s="21" t="s">
        <v>15</v>
      </c>
      <c r="F17" s="12">
        <v>1</v>
      </c>
      <c r="G17" s="216"/>
      <c r="H17" s="43">
        <f t="shared" si="1"/>
        <v>0</v>
      </c>
    </row>
    <row r="18" spans="2:8" ht="30" customHeight="1" x14ac:dyDescent="0.2">
      <c r="B18" s="232" t="s">
        <v>119</v>
      </c>
      <c r="C18" s="224"/>
      <c r="D18" s="85" t="s">
        <v>163</v>
      </c>
      <c r="E18" s="21" t="s">
        <v>13</v>
      </c>
      <c r="F18" s="12">
        <v>20</v>
      </c>
      <c r="G18" s="216"/>
      <c r="H18" s="43">
        <f t="shared" si="1"/>
        <v>0</v>
      </c>
    </row>
    <row r="19" spans="2:8" ht="20.100000000000001" customHeight="1" thickBot="1" x14ac:dyDescent="0.25">
      <c r="B19" s="233" t="s">
        <v>120</v>
      </c>
      <c r="C19" s="234"/>
      <c r="D19" s="235" t="s">
        <v>39</v>
      </c>
      <c r="E19" s="99" t="s">
        <v>13</v>
      </c>
      <c r="F19" s="236">
        <v>430</v>
      </c>
      <c r="G19" s="237"/>
      <c r="H19" s="100">
        <f t="shared" si="1"/>
        <v>0</v>
      </c>
    </row>
    <row r="20" spans="2:8" ht="13.5" thickBot="1" x14ac:dyDescent="0.25">
      <c r="B20" s="190"/>
      <c r="C20" s="269"/>
      <c r="D20" s="225" t="s">
        <v>34</v>
      </c>
      <c r="E20" s="226"/>
      <c r="F20" s="227"/>
      <c r="G20" s="228"/>
      <c r="H20" s="229">
        <f>SUM(H7:H19)</f>
        <v>0</v>
      </c>
    </row>
    <row r="21" spans="2:8" x14ac:dyDescent="0.2">
      <c r="B21" s="55"/>
      <c r="C21" s="28"/>
      <c r="D21" s="46"/>
      <c r="E21" s="47"/>
      <c r="F21" s="48"/>
      <c r="G21" s="49"/>
      <c r="H21" s="50"/>
    </row>
    <row r="22" spans="2:8" ht="13.5" thickBot="1" x14ac:dyDescent="0.25">
      <c r="B22" s="74"/>
      <c r="C22" s="75"/>
      <c r="D22" s="76" t="s">
        <v>121</v>
      </c>
      <c r="E22" s="77"/>
      <c r="F22" s="78"/>
      <c r="G22" s="79"/>
      <c r="H22" s="80"/>
    </row>
    <row r="23" spans="2:8" ht="55.5" customHeight="1" thickTop="1" x14ac:dyDescent="0.2">
      <c r="B23" s="56" t="s">
        <v>57</v>
      </c>
      <c r="C23" s="27"/>
      <c r="D23" s="71" t="s">
        <v>96</v>
      </c>
      <c r="E23" s="72" t="s">
        <v>14</v>
      </c>
      <c r="F23" s="73">
        <v>1</v>
      </c>
      <c r="G23" s="217"/>
      <c r="H23" s="29">
        <f>F23*G23</f>
        <v>0</v>
      </c>
    </row>
    <row r="24" spans="2:8" ht="50.25" customHeight="1" thickBot="1" x14ac:dyDescent="0.25">
      <c r="B24" s="56" t="s">
        <v>58</v>
      </c>
      <c r="C24" s="35"/>
      <c r="D24" s="2" t="s">
        <v>94</v>
      </c>
      <c r="E24" s="21" t="s">
        <v>14</v>
      </c>
      <c r="F24" s="23">
        <v>1</v>
      </c>
      <c r="G24" s="218"/>
      <c r="H24" s="29">
        <f>F24*G24</f>
        <v>0</v>
      </c>
    </row>
    <row r="25" spans="2:8" ht="18" customHeight="1" thickBot="1" x14ac:dyDescent="0.25">
      <c r="B25" s="96"/>
      <c r="C25" s="34"/>
      <c r="D25" s="30" t="s">
        <v>20</v>
      </c>
      <c r="E25" s="31"/>
      <c r="F25" s="32"/>
      <c r="G25" s="33"/>
      <c r="H25" s="54">
        <f>SUM(H23:H24)</f>
        <v>0</v>
      </c>
    </row>
    <row r="26" spans="2:8" ht="18" customHeight="1" x14ac:dyDescent="0.2">
      <c r="B26" s="90"/>
      <c r="C26" s="90"/>
      <c r="D26" s="304"/>
      <c r="E26" s="47"/>
      <c r="F26" s="48"/>
      <c r="G26" s="49"/>
      <c r="H26" s="82"/>
    </row>
    <row r="27" spans="2:8" ht="13.5" thickBot="1" x14ac:dyDescent="0.25">
      <c r="B27" s="90"/>
      <c r="C27" s="90"/>
      <c r="D27" s="304"/>
      <c r="E27" s="47"/>
      <c r="F27" s="48"/>
      <c r="G27" s="49"/>
      <c r="H27" s="82"/>
    </row>
    <row r="28" spans="2:8" ht="20.25" customHeight="1" x14ac:dyDescent="0.2">
      <c r="B28" s="6" t="s">
        <v>5</v>
      </c>
      <c r="C28" s="6" t="s">
        <v>7</v>
      </c>
      <c r="D28" s="266" t="s">
        <v>2</v>
      </c>
      <c r="E28" s="447" t="s">
        <v>12</v>
      </c>
      <c r="F28" s="448"/>
      <c r="G28" s="448"/>
      <c r="H28" s="449"/>
    </row>
    <row r="29" spans="2:8" x14ac:dyDescent="0.2">
      <c r="B29" s="7" t="s">
        <v>6</v>
      </c>
      <c r="C29" s="7" t="s">
        <v>8</v>
      </c>
      <c r="D29" s="275"/>
      <c r="E29" s="305" t="s">
        <v>9</v>
      </c>
      <c r="F29" s="309" t="s">
        <v>1</v>
      </c>
      <c r="G29" s="307" t="s">
        <v>0</v>
      </c>
      <c r="H29" s="280" t="s">
        <v>3</v>
      </c>
    </row>
    <row r="30" spans="2:8" ht="13.5" thickBot="1" x14ac:dyDescent="0.25">
      <c r="B30" s="8"/>
      <c r="C30" s="8"/>
      <c r="D30" s="276"/>
      <c r="E30" s="306" t="s">
        <v>10</v>
      </c>
      <c r="F30" s="310"/>
      <c r="G30" s="308" t="s">
        <v>4</v>
      </c>
      <c r="H30" s="281"/>
    </row>
    <row r="31" spans="2:8" ht="13.5" thickBot="1" x14ac:dyDescent="0.25">
      <c r="B31" s="272"/>
      <c r="C31" s="273"/>
      <c r="D31" s="274" t="s">
        <v>122</v>
      </c>
      <c r="E31" s="277"/>
      <c r="F31" s="278"/>
      <c r="G31" s="279"/>
      <c r="H31" s="282"/>
    </row>
    <row r="32" spans="2:8" ht="20.100000000000001" customHeight="1" thickTop="1" x14ac:dyDescent="0.2">
      <c r="B32" s="56" t="s">
        <v>61</v>
      </c>
      <c r="C32" s="62"/>
      <c r="D32" s="71" t="s">
        <v>30</v>
      </c>
      <c r="E32" s="270" t="s">
        <v>13</v>
      </c>
      <c r="F32" s="271">
        <v>450</v>
      </c>
      <c r="G32" s="283"/>
      <c r="H32" s="40">
        <f>F32*G32</f>
        <v>0</v>
      </c>
    </row>
    <row r="33" spans="2:8" ht="20.100000000000001" customHeight="1" x14ac:dyDescent="0.2">
      <c r="B33" s="51" t="s">
        <v>123</v>
      </c>
      <c r="C33" s="35"/>
      <c r="D33" s="9" t="s">
        <v>31</v>
      </c>
      <c r="E33" s="21" t="s">
        <v>13</v>
      </c>
      <c r="F33" s="13">
        <v>35</v>
      </c>
      <c r="G33" s="284"/>
      <c r="H33" s="40">
        <f>F33*G33</f>
        <v>0</v>
      </c>
    </row>
    <row r="34" spans="2:8" ht="20.100000000000001" customHeight="1" x14ac:dyDescent="0.2">
      <c r="B34" s="51" t="s">
        <v>124</v>
      </c>
      <c r="C34" s="35"/>
      <c r="D34" s="9" t="s">
        <v>32</v>
      </c>
      <c r="E34" s="13" t="s">
        <v>13</v>
      </c>
      <c r="F34" s="13">
        <v>20</v>
      </c>
      <c r="G34" s="284"/>
      <c r="H34" s="14">
        <f>F34*G34</f>
        <v>0</v>
      </c>
    </row>
    <row r="35" spans="2:8" ht="20.100000000000001" customHeight="1" x14ac:dyDescent="0.2">
      <c r="B35" s="51" t="s">
        <v>125</v>
      </c>
      <c r="C35" s="35"/>
      <c r="D35" s="2" t="s">
        <v>36</v>
      </c>
      <c r="E35" s="21" t="s">
        <v>13</v>
      </c>
      <c r="F35" s="13">
        <v>5</v>
      </c>
      <c r="G35" s="216"/>
      <c r="H35" s="40">
        <f t="shared" ref="H35" si="2">F35*G35</f>
        <v>0</v>
      </c>
    </row>
    <row r="36" spans="2:8" ht="20.100000000000001" customHeight="1" x14ac:dyDescent="0.2">
      <c r="B36" s="51" t="s">
        <v>126</v>
      </c>
      <c r="C36" s="35"/>
      <c r="D36" s="84" t="s">
        <v>19</v>
      </c>
      <c r="E36" s="21" t="s">
        <v>13</v>
      </c>
      <c r="F36" s="12">
        <v>450</v>
      </c>
      <c r="G36" s="216"/>
      <c r="H36" s="25">
        <f>F36*G36</f>
        <v>0</v>
      </c>
    </row>
    <row r="37" spans="2:8" ht="20.100000000000001" customHeight="1" x14ac:dyDescent="0.2">
      <c r="B37" s="51" t="s">
        <v>127</v>
      </c>
      <c r="C37" s="35"/>
      <c r="D37" s="2" t="s">
        <v>33</v>
      </c>
      <c r="E37" s="21" t="s">
        <v>13</v>
      </c>
      <c r="F37" s="12">
        <v>10</v>
      </c>
      <c r="G37" s="216"/>
      <c r="H37" s="25">
        <f t="shared" ref="H37:H40" si="3">F37*G37</f>
        <v>0</v>
      </c>
    </row>
    <row r="38" spans="2:8" ht="20.100000000000001" customHeight="1" x14ac:dyDescent="0.2">
      <c r="B38" s="51" t="s">
        <v>128</v>
      </c>
      <c r="C38" s="35"/>
      <c r="D38" s="2" t="s">
        <v>102</v>
      </c>
      <c r="E38" s="21" t="s">
        <v>13</v>
      </c>
      <c r="F38" s="12">
        <v>30</v>
      </c>
      <c r="G38" s="216"/>
      <c r="H38" s="25">
        <f t="shared" si="3"/>
        <v>0</v>
      </c>
    </row>
    <row r="39" spans="2:8" ht="20.100000000000001" customHeight="1" x14ac:dyDescent="0.2">
      <c r="B39" s="51" t="s">
        <v>129</v>
      </c>
      <c r="C39" s="35"/>
      <c r="D39" s="2" t="s">
        <v>263</v>
      </c>
      <c r="E39" s="21" t="s">
        <v>13</v>
      </c>
      <c r="F39" s="12">
        <v>2</v>
      </c>
      <c r="G39" s="216"/>
      <c r="H39" s="25">
        <f t="shared" si="3"/>
        <v>0</v>
      </c>
    </row>
    <row r="40" spans="2:8" ht="20.100000000000001" customHeight="1" x14ac:dyDescent="0.2">
      <c r="B40" s="51" t="s">
        <v>130</v>
      </c>
      <c r="C40" s="35"/>
      <c r="D40" s="2" t="s">
        <v>17</v>
      </c>
      <c r="E40" s="21" t="s">
        <v>13</v>
      </c>
      <c r="F40" s="12">
        <v>6</v>
      </c>
      <c r="G40" s="216"/>
      <c r="H40" s="25">
        <f t="shared" si="3"/>
        <v>0</v>
      </c>
    </row>
    <row r="41" spans="2:8" ht="20.100000000000001" customHeight="1" x14ac:dyDescent="0.2">
      <c r="B41" s="51" t="s">
        <v>131</v>
      </c>
      <c r="C41" s="35"/>
      <c r="D41" s="2" t="s">
        <v>270</v>
      </c>
      <c r="E41" s="21" t="s">
        <v>11</v>
      </c>
      <c r="F41" s="13">
        <v>1</v>
      </c>
      <c r="G41" s="284"/>
      <c r="H41" s="14">
        <f>F41*G41</f>
        <v>0</v>
      </c>
    </row>
    <row r="42" spans="2:8" ht="20.100000000000001" customHeight="1" x14ac:dyDescent="0.2">
      <c r="B42" s="51" t="s">
        <v>132</v>
      </c>
      <c r="C42" s="35"/>
      <c r="D42" s="2" t="s">
        <v>271</v>
      </c>
      <c r="E42" s="21" t="s">
        <v>11</v>
      </c>
      <c r="F42" s="21">
        <v>1</v>
      </c>
      <c r="G42" s="284"/>
      <c r="H42" s="14">
        <f>F42*G42</f>
        <v>0</v>
      </c>
    </row>
    <row r="43" spans="2:8" ht="20.100000000000001" customHeight="1" x14ac:dyDescent="0.2">
      <c r="B43" s="51" t="s">
        <v>133</v>
      </c>
      <c r="C43" s="35"/>
      <c r="D43" s="2" t="s">
        <v>24</v>
      </c>
      <c r="E43" s="21" t="s">
        <v>14</v>
      </c>
      <c r="F43" s="21">
        <v>1</v>
      </c>
      <c r="G43" s="285"/>
      <c r="H43" s="25">
        <f t="shared" ref="H43:H44" si="4">F43*G43</f>
        <v>0</v>
      </c>
    </row>
    <row r="44" spans="2:8" ht="20.100000000000001" customHeight="1" x14ac:dyDescent="0.2">
      <c r="B44" s="51" t="s">
        <v>134</v>
      </c>
      <c r="C44" s="35"/>
      <c r="D44" s="2" t="s">
        <v>95</v>
      </c>
      <c r="E44" s="21" t="s">
        <v>14</v>
      </c>
      <c r="F44" s="21">
        <v>1</v>
      </c>
      <c r="G44" s="285"/>
      <c r="H44" s="25">
        <f t="shared" si="4"/>
        <v>0</v>
      </c>
    </row>
    <row r="45" spans="2:8" ht="20.100000000000001" customHeight="1" x14ac:dyDescent="0.2">
      <c r="B45" s="51" t="s">
        <v>135</v>
      </c>
      <c r="C45" s="35"/>
      <c r="D45" s="36" t="s">
        <v>21</v>
      </c>
      <c r="E45" s="41" t="s">
        <v>14</v>
      </c>
      <c r="F45" s="41">
        <v>1</v>
      </c>
      <c r="G45" s="285"/>
      <c r="H45" s="29">
        <f>F45*G45</f>
        <v>0</v>
      </c>
    </row>
    <row r="46" spans="2:8" ht="20.100000000000001" customHeight="1" x14ac:dyDescent="0.2">
      <c r="B46" s="51" t="s">
        <v>136</v>
      </c>
      <c r="C46" s="35"/>
      <c r="D46" s="57" t="s">
        <v>22</v>
      </c>
      <c r="E46" s="13" t="s">
        <v>14</v>
      </c>
      <c r="F46" s="13">
        <v>4</v>
      </c>
      <c r="G46" s="284"/>
      <c r="H46" s="14">
        <f t="shared" ref="H46:H52" si="5">F46*G46</f>
        <v>0</v>
      </c>
    </row>
    <row r="47" spans="2:8" ht="20.100000000000001" customHeight="1" x14ac:dyDescent="0.2">
      <c r="B47" s="51" t="s">
        <v>137</v>
      </c>
      <c r="C47" s="35"/>
      <c r="D47" s="57" t="s">
        <v>23</v>
      </c>
      <c r="E47" s="13" t="s">
        <v>14</v>
      </c>
      <c r="F47" s="13">
        <v>2</v>
      </c>
      <c r="G47" s="284"/>
      <c r="H47" s="14">
        <f t="shared" si="5"/>
        <v>0</v>
      </c>
    </row>
    <row r="48" spans="2:8" ht="20.100000000000001" customHeight="1" x14ac:dyDescent="0.2">
      <c r="B48" s="51" t="s">
        <v>138</v>
      </c>
      <c r="C48" s="35"/>
      <c r="D48" s="9" t="s">
        <v>18</v>
      </c>
      <c r="E48" s="13" t="s">
        <v>13</v>
      </c>
      <c r="F48" s="13">
        <v>450</v>
      </c>
      <c r="G48" s="284"/>
      <c r="H48" s="14">
        <f t="shared" si="5"/>
        <v>0</v>
      </c>
    </row>
    <row r="49" spans="1:8" ht="20.100000000000001" customHeight="1" x14ac:dyDescent="0.2">
      <c r="B49" s="51" t="s">
        <v>139</v>
      </c>
      <c r="C49" s="35"/>
      <c r="D49" s="9" t="s">
        <v>261</v>
      </c>
      <c r="E49" s="13" t="s">
        <v>13</v>
      </c>
      <c r="F49" s="13">
        <v>30</v>
      </c>
      <c r="G49" s="284"/>
      <c r="H49" s="14">
        <f t="shared" si="5"/>
        <v>0</v>
      </c>
    </row>
    <row r="50" spans="1:8" ht="20.100000000000001" customHeight="1" x14ac:dyDescent="0.2">
      <c r="B50" s="51" t="s">
        <v>140</v>
      </c>
      <c r="C50" s="35"/>
      <c r="D50" s="165" t="s">
        <v>262</v>
      </c>
      <c r="E50" s="13" t="s">
        <v>13</v>
      </c>
      <c r="F50" s="13">
        <v>3</v>
      </c>
      <c r="G50" s="284"/>
      <c r="H50" s="14">
        <f t="shared" si="5"/>
        <v>0</v>
      </c>
    </row>
    <row r="51" spans="1:8" ht="20.100000000000001" customHeight="1" x14ac:dyDescent="0.2">
      <c r="B51" s="51" t="s">
        <v>141</v>
      </c>
      <c r="C51" s="35"/>
      <c r="D51" s="11" t="s">
        <v>265</v>
      </c>
      <c r="E51" s="13" t="s">
        <v>13</v>
      </c>
      <c r="F51" s="13">
        <v>430</v>
      </c>
      <c r="G51" s="284"/>
      <c r="H51" s="14">
        <f t="shared" si="5"/>
        <v>0</v>
      </c>
    </row>
    <row r="52" spans="1:8" ht="28.5" customHeight="1" thickBot="1" x14ac:dyDescent="0.25">
      <c r="B52" s="51" t="s">
        <v>264</v>
      </c>
      <c r="C52" s="24"/>
      <c r="D52" s="9" t="s">
        <v>260</v>
      </c>
      <c r="E52" s="21" t="s">
        <v>11</v>
      </c>
      <c r="F52" s="5">
        <v>1</v>
      </c>
      <c r="G52" s="284"/>
      <c r="H52" s="42">
        <f t="shared" si="5"/>
        <v>0</v>
      </c>
    </row>
    <row r="53" spans="1:8" ht="20.100000000000001" customHeight="1" thickBot="1" x14ac:dyDescent="0.25">
      <c r="B53" s="96"/>
      <c r="C53" s="34"/>
      <c r="D53" s="30" t="s">
        <v>38</v>
      </c>
      <c r="E53" s="37"/>
      <c r="F53" s="38"/>
      <c r="G53" s="39"/>
      <c r="H53" s="45">
        <f>SUM(H32:H52)</f>
        <v>0</v>
      </c>
    </row>
    <row r="54" spans="1:8" ht="20.100000000000001" customHeight="1" x14ac:dyDescent="0.2">
      <c r="A54" s="89"/>
      <c r="B54" s="90"/>
      <c r="C54" s="90"/>
      <c r="D54" s="91"/>
      <c r="E54" s="22"/>
      <c r="F54" s="92"/>
      <c r="G54" s="93"/>
      <c r="H54" s="94"/>
    </row>
    <row r="55" spans="1:8" x14ac:dyDescent="0.2">
      <c r="A55" s="89"/>
      <c r="B55" s="89"/>
      <c r="C55" s="89"/>
      <c r="D55" s="89"/>
      <c r="E55" s="89"/>
      <c r="F55" s="89"/>
      <c r="G55" s="89"/>
      <c r="H55" s="89"/>
    </row>
    <row r="56" spans="1:8" ht="20.25" x14ac:dyDescent="0.3">
      <c r="B56" s="261"/>
      <c r="C56" s="261"/>
      <c r="D56" s="262"/>
      <c r="E56" s="263"/>
      <c r="F56" s="263"/>
      <c r="G56" s="264"/>
      <c r="H56" s="265"/>
    </row>
    <row r="58" spans="1:8" x14ac:dyDescent="0.2">
      <c r="H58" s="81"/>
    </row>
    <row r="60" spans="1:8" x14ac:dyDescent="0.2">
      <c r="H60" s="81"/>
    </row>
    <row r="62" spans="1:8" x14ac:dyDescent="0.2">
      <c r="H62" s="87"/>
    </row>
  </sheetData>
  <mergeCells count="3">
    <mergeCell ref="E2:H2"/>
    <mergeCell ref="E3:H3"/>
    <mergeCell ref="E28:H28"/>
  </mergeCells>
  <pageMargins left="0.7" right="0.7" top="0.78740157499999996" bottom="0.78740157499999996" header="0.3" footer="0.3"/>
  <pageSetup paperSize="9" scale="82" orientation="landscape" r:id="rId1"/>
  <rowBreaks count="1" manualBreakCount="1">
    <brk id="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29"/>
  <sheetViews>
    <sheetView view="pageBreakPreview" zoomScale="60" workbookViewId="0">
      <selection activeCell="H7" sqref="H7"/>
    </sheetView>
  </sheetViews>
  <sheetFormatPr defaultRowHeight="12.75" x14ac:dyDescent="0.2"/>
  <cols>
    <col min="3" max="3" width="18.5703125" customWidth="1"/>
    <col min="4" max="4" width="54.140625" customWidth="1"/>
    <col min="7" max="7" width="15.28515625" customWidth="1"/>
    <col min="8" max="8" width="30.7109375" customWidth="1"/>
  </cols>
  <sheetData>
    <row r="3" spans="2:8" ht="13.5" thickBot="1" x14ac:dyDescent="0.25">
      <c r="B3" s="16"/>
      <c r="C3" s="16"/>
      <c r="D3" s="15"/>
      <c r="E3" s="446"/>
      <c r="F3" s="446"/>
      <c r="G3" s="446"/>
      <c r="H3" s="446"/>
    </row>
    <row r="4" spans="2:8" ht="15.75" thickBot="1" x14ac:dyDescent="0.25">
      <c r="B4" s="372" t="s">
        <v>5</v>
      </c>
      <c r="C4" s="372" t="s">
        <v>7</v>
      </c>
      <c r="D4" s="373" t="s">
        <v>2</v>
      </c>
      <c r="E4" s="450" t="s">
        <v>12</v>
      </c>
      <c r="F4" s="451"/>
      <c r="G4" s="451"/>
      <c r="H4" s="452"/>
    </row>
    <row r="5" spans="2:8" ht="20.100000000000001" customHeight="1" x14ac:dyDescent="0.2">
      <c r="B5" s="374" t="s">
        <v>6</v>
      </c>
      <c r="C5" s="374" t="s">
        <v>8</v>
      </c>
      <c r="D5" s="375"/>
      <c r="E5" s="376" t="s">
        <v>9</v>
      </c>
      <c r="F5" s="377" t="s">
        <v>1</v>
      </c>
      <c r="G5" s="376" t="s">
        <v>0</v>
      </c>
      <c r="H5" s="376" t="s">
        <v>3</v>
      </c>
    </row>
    <row r="6" spans="2:8" ht="20.100000000000001" customHeight="1" thickBot="1" x14ac:dyDescent="0.25">
      <c r="B6" s="378"/>
      <c r="C6" s="378"/>
      <c r="D6" s="379"/>
      <c r="E6" s="380" t="s">
        <v>10</v>
      </c>
      <c r="F6" s="381"/>
      <c r="G6" s="380" t="s">
        <v>4</v>
      </c>
      <c r="H6" s="380"/>
    </row>
    <row r="7" spans="2:8" ht="20.100000000000001" customHeight="1" x14ac:dyDescent="0.2">
      <c r="B7" s="382" t="s">
        <v>62</v>
      </c>
      <c r="C7" s="383"/>
      <c r="D7" s="384" t="s">
        <v>25</v>
      </c>
      <c r="E7" s="385" t="s">
        <v>13</v>
      </c>
      <c r="F7" s="386">
        <v>360</v>
      </c>
      <c r="G7" s="387"/>
      <c r="H7" s="388">
        <f>F7*G7</f>
        <v>0</v>
      </c>
    </row>
    <row r="8" spans="2:8" ht="20.100000000000001" customHeight="1" x14ac:dyDescent="0.2">
      <c r="B8" s="389" t="s">
        <v>64</v>
      </c>
      <c r="C8" s="390"/>
      <c r="D8" s="391" t="s">
        <v>40</v>
      </c>
      <c r="E8" s="392" t="s">
        <v>13</v>
      </c>
      <c r="F8" s="392">
        <v>360</v>
      </c>
      <c r="G8" s="387"/>
      <c r="H8" s="393">
        <f t="shared" ref="H8:H19" si="0">F8*G8</f>
        <v>0</v>
      </c>
    </row>
    <row r="9" spans="2:8" ht="20.100000000000001" customHeight="1" x14ac:dyDescent="0.2">
      <c r="B9" s="389" t="s">
        <v>66</v>
      </c>
      <c r="C9" s="390"/>
      <c r="D9" s="391" t="s">
        <v>41</v>
      </c>
      <c r="E9" s="392" t="s">
        <v>13</v>
      </c>
      <c r="F9" s="392">
        <v>360</v>
      </c>
      <c r="G9" s="387"/>
      <c r="H9" s="393">
        <f t="shared" si="0"/>
        <v>0</v>
      </c>
    </row>
    <row r="10" spans="2:8" ht="20.100000000000001" customHeight="1" x14ac:dyDescent="0.2">
      <c r="B10" s="389" t="s">
        <v>67</v>
      </c>
      <c r="C10" s="390"/>
      <c r="D10" s="391" t="s">
        <v>155</v>
      </c>
      <c r="E10" s="392" t="s">
        <v>13</v>
      </c>
      <c r="F10" s="392">
        <v>360</v>
      </c>
      <c r="G10" s="387"/>
      <c r="H10" s="393">
        <f t="shared" si="0"/>
        <v>0</v>
      </c>
    </row>
    <row r="11" spans="2:8" ht="20.100000000000001" customHeight="1" x14ac:dyDescent="0.2">
      <c r="B11" s="389" t="s">
        <v>142</v>
      </c>
      <c r="C11" s="390"/>
      <c r="D11" s="391" t="s">
        <v>156</v>
      </c>
      <c r="E11" s="392" t="s">
        <v>13</v>
      </c>
      <c r="F11" s="392">
        <v>360</v>
      </c>
      <c r="G11" s="387"/>
      <c r="H11" s="393">
        <f t="shared" si="0"/>
        <v>0</v>
      </c>
    </row>
    <row r="12" spans="2:8" ht="20.100000000000001" customHeight="1" x14ac:dyDescent="0.2">
      <c r="B12" s="389" t="s">
        <v>143</v>
      </c>
      <c r="C12" s="390"/>
      <c r="D12" s="391" t="s">
        <v>157</v>
      </c>
      <c r="E12" s="392" t="s">
        <v>13</v>
      </c>
      <c r="F12" s="392">
        <v>360</v>
      </c>
      <c r="G12" s="387"/>
      <c r="H12" s="393">
        <f t="shared" si="0"/>
        <v>0</v>
      </c>
    </row>
    <row r="13" spans="2:8" ht="20.100000000000001" customHeight="1" x14ac:dyDescent="0.2">
      <c r="B13" s="389" t="s">
        <v>144</v>
      </c>
      <c r="C13" s="390"/>
      <c r="D13" s="391" t="s">
        <v>158</v>
      </c>
      <c r="E13" s="392" t="s">
        <v>13</v>
      </c>
      <c r="F13" s="392">
        <v>360</v>
      </c>
      <c r="G13" s="387"/>
      <c r="H13" s="393">
        <f t="shared" si="0"/>
        <v>0</v>
      </c>
    </row>
    <row r="14" spans="2:8" ht="20.100000000000001" customHeight="1" x14ac:dyDescent="0.2">
      <c r="B14" s="389" t="s">
        <v>145</v>
      </c>
      <c r="C14" s="394"/>
      <c r="D14" s="391" t="s">
        <v>40</v>
      </c>
      <c r="E14" s="395" t="s">
        <v>13</v>
      </c>
      <c r="F14" s="395">
        <v>10</v>
      </c>
      <c r="G14" s="387"/>
      <c r="H14" s="396">
        <f t="shared" si="0"/>
        <v>0</v>
      </c>
    </row>
    <row r="15" spans="2:8" ht="20.100000000000001" customHeight="1" x14ac:dyDescent="0.2">
      <c r="B15" s="389" t="s">
        <v>146</v>
      </c>
      <c r="C15" s="394"/>
      <c r="D15" s="397" t="s">
        <v>107</v>
      </c>
      <c r="E15" s="395" t="s">
        <v>13</v>
      </c>
      <c r="F15" s="395">
        <v>10</v>
      </c>
      <c r="G15" s="387"/>
      <c r="H15" s="396">
        <f t="shared" si="0"/>
        <v>0</v>
      </c>
    </row>
    <row r="16" spans="2:8" ht="20.100000000000001" customHeight="1" x14ac:dyDescent="0.2">
      <c r="B16" s="389" t="s">
        <v>147</v>
      </c>
      <c r="C16" s="394"/>
      <c r="D16" s="391" t="s">
        <v>42</v>
      </c>
      <c r="E16" s="395" t="s">
        <v>13</v>
      </c>
      <c r="F16" s="395">
        <v>10</v>
      </c>
      <c r="G16" s="387"/>
      <c r="H16" s="396">
        <f t="shared" si="0"/>
        <v>0</v>
      </c>
    </row>
    <row r="17" spans="2:8" ht="30.75" customHeight="1" x14ac:dyDescent="0.2">
      <c r="B17" s="389" t="s">
        <v>159</v>
      </c>
      <c r="C17" s="394"/>
      <c r="D17" s="397" t="s">
        <v>106</v>
      </c>
      <c r="E17" s="395" t="s">
        <v>13</v>
      </c>
      <c r="F17" s="395">
        <v>10</v>
      </c>
      <c r="G17" s="387"/>
      <c r="H17" s="396">
        <f t="shared" si="0"/>
        <v>0</v>
      </c>
    </row>
    <row r="18" spans="2:8" ht="29.25" customHeight="1" x14ac:dyDescent="0.2">
      <c r="B18" s="389" t="s">
        <v>160</v>
      </c>
      <c r="C18" s="383"/>
      <c r="D18" s="398" t="s">
        <v>26</v>
      </c>
      <c r="E18" s="392" t="s">
        <v>13</v>
      </c>
      <c r="F18" s="392">
        <v>10</v>
      </c>
      <c r="G18" s="387"/>
      <c r="H18" s="393">
        <f t="shared" si="0"/>
        <v>0</v>
      </c>
    </row>
    <row r="19" spans="2:8" ht="20.100000000000001" customHeight="1" thickBot="1" x14ac:dyDescent="0.25">
      <c r="B19" s="389" t="s">
        <v>161</v>
      </c>
      <c r="C19" s="399"/>
      <c r="D19" s="398" t="s">
        <v>27</v>
      </c>
      <c r="E19" s="392" t="s">
        <v>13</v>
      </c>
      <c r="F19" s="392">
        <v>360</v>
      </c>
      <c r="G19" s="387"/>
      <c r="H19" s="393">
        <f t="shared" si="0"/>
        <v>0</v>
      </c>
    </row>
    <row r="20" spans="2:8" ht="20.100000000000001" customHeight="1" thickBot="1" x14ac:dyDescent="0.3">
      <c r="B20" s="400"/>
      <c r="C20" s="401"/>
      <c r="D20" s="402" t="s">
        <v>37</v>
      </c>
      <c r="E20" s="403"/>
      <c r="F20" s="404"/>
      <c r="G20" s="405"/>
      <c r="H20" s="406">
        <f>SUM(H7:H19)</f>
        <v>0</v>
      </c>
    </row>
    <row r="21" spans="2:8" ht="20.100000000000001" customHeight="1" thickBot="1" x14ac:dyDescent="0.25">
      <c r="B21" s="407"/>
      <c r="C21" s="408"/>
      <c r="D21" s="409"/>
      <c r="E21" s="410"/>
      <c r="F21" s="411"/>
      <c r="G21" s="412"/>
      <c r="H21" s="413"/>
    </row>
    <row r="22" spans="2:8" ht="15" x14ac:dyDescent="0.2">
      <c r="B22" s="414"/>
      <c r="C22" s="414"/>
      <c r="D22" s="414"/>
      <c r="E22" s="414"/>
      <c r="F22" s="414"/>
      <c r="G22" s="414"/>
      <c r="H22" s="414"/>
    </row>
    <row r="23" spans="2:8" ht="15.75" x14ac:dyDescent="0.25">
      <c r="B23" s="415"/>
      <c r="C23" s="415"/>
      <c r="D23" s="416"/>
      <c r="E23" s="417"/>
      <c r="F23" s="417"/>
      <c r="G23" s="418"/>
      <c r="H23" s="265"/>
    </row>
    <row r="25" spans="2:8" x14ac:dyDescent="0.2">
      <c r="H25" s="81"/>
    </row>
    <row r="27" spans="2:8" x14ac:dyDescent="0.2">
      <c r="H27" s="81"/>
    </row>
    <row r="29" spans="2:8" x14ac:dyDescent="0.2">
      <c r="H29" s="87"/>
    </row>
  </sheetData>
  <mergeCells count="2">
    <mergeCell ref="E4:H4"/>
    <mergeCell ref="E3:H3"/>
  </mergeCells>
  <pageMargins left="0.7" right="0.7" top="0.78740157499999996" bottom="0.78740157499999996" header="0.3" footer="0.3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view="pageBreakPreview" topLeftCell="A25" zoomScale="60" workbookViewId="0">
      <selection activeCell="C16" sqref="C16"/>
    </sheetView>
  </sheetViews>
  <sheetFormatPr defaultRowHeight="12.75" x14ac:dyDescent="0.2"/>
  <cols>
    <col min="2" max="2" width="11.85546875" customWidth="1"/>
    <col min="3" max="3" width="52.140625" customWidth="1"/>
    <col min="6" max="6" width="12.7109375" customWidth="1"/>
    <col min="7" max="7" width="14" customWidth="1"/>
    <col min="8" max="8" width="14.85546875" customWidth="1"/>
    <col min="11" max="11" width="15.5703125" customWidth="1"/>
  </cols>
  <sheetData>
    <row r="1" spans="2:11" ht="39.950000000000003" customHeight="1" thickBot="1" x14ac:dyDescent="0.25"/>
    <row r="2" spans="2:11" ht="64.5" customHeight="1" thickBot="1" x14ac:dyDescent="0.25">
      <c r="B2" s="330" t="s">
        <v>43</v>
      </c>
      <c r="C2" s="331" t="s">
        <v>44</v>
      </c>
      <c r="D2" s="332" t="s">
        <v>45</v>
      </c>
      <c r="E2" s="333" t="s">
        <v>46</v>
      </c>
      <c r="F2" s="334" t="s">
        <v>47</v>
      </c>
      <c r="G2" s="331" t="s">
        <v>48</v>
      </c>
      <c r="H2" s="335" t="s">
        <v>49</v>
      </c>
    </row>
    <row r="3" spans="2:11" ht="39.950000000000003" customHeight="1" thickBot="1" x14ac:dyDescent="0.3">
      <c r="B3" s="336">
        <v>43472</v>
      </c>
      <c r="C3" s="454" t="s">
        <v>50</v>
      </c>
      <c r="D3" s="454"/>
      <c r="E3" s="454"/>
      <c r="F3" s="454"/>
      <c r="G3" s="337"/>
      <c r="H3" s="338"/>
    </row>
    <row r="4" spans="2:11" ht="39.950000000000003" customHeight="1" thickBot="1" x14ac:dyDescent="0.3">
      <c r="B4" s="339" t="s">
        <v>170</v>
      </c>
      <c r="C4" s="58" t="s">
        <v>51</v>
      </c>
      <c r="D4" s="311" t="s">
        <v>14</v>
      </c>
      <c r="E4" s="311">
        <v>1</v>
      </c>
      <c r="F4" s="58"/>
      <c r="G4" s="312">
        <f>SUM(G5:G6)</f>
        <v>0</v>
      </c>
      <c r="H4" s="340"/>
    </row>
    <row r="5" spans="2:11" ht="39.950000000000003" customHeight="1" thickBot="1" x14ac:dyDescent="0.25">
      <c r="B5" s="339" t="s">
        <v>171</v>
      </c>
      <c r="C5" s="313" t="s">
        <v>53</v>
      </c>
      <c r="D5" s="314" t="s">
        <v>14</v>
      </c>
      <c r="E5" s="314">
        <v>1</v>
      </c>
      <c r="F5" s="315"/>
      <c r="G5" s="316">
        <f>F5*E5</f>
        <v>0</v>
      </c>
      <c r="H5" s="341"/>
    </row>
    <row r="6" spans="2:11" ht="39.950000000000003" customHeight="1" thickBot="1" x14ac:dyDescent="0.25">
      <c r="B6" s="339" t="s">
        <v>172</v>
      </c>
      <c r="C6" s="313" t="s">
        <v>55</v>
      </c>
      <c r="D6" s="314" t="s">
        <v>15</v>
      </c>
      <c r="E6" s="317">
        <v>1</v>
      </c>
      <c r="F6" s="315"/>
      <c r="G6" s="316">
        <f>F6*E6</f>
        <v>0</v>
      </c>
      <c r="H6" s="341"/>
    </row>
    <row r="7" spans="2:11" ht="39.950000000000003" customHeight="1" thickBot="1" x14ac:dyDescent="0.3">
      <c r="B7" s="339" t="s">
        <v>173</v>
      </c>
      <c r="C7" s="318" t="s">
        <v>56</v>
      </c>
      <c r="D7" s="311" t="s">
        <v>14</v>
      </c>
      <c r="E7" s="311">
        <v>1</v>
      </c>
      <c r="F7" s="315"/>
      <c r="G7" s="319">
        <f>SUM(G8:G10)</f>
        <v>0</v>
      </c>
      <c r="H7" s="341"/>
    </row>
    <row r="8" spans="2:11" ht="39.950000000000003" customHeight="1" thickBot="1" x14ac:dyDescent="0.25">
      <c r="B8" s="339" t="s">
        <v>174</v>
      </c>
      <c r="C8" s="320" t="s">
        <v>267</v>
      </c>
      <c r="D8" s="321" t="s">
        <v>14</v>
      </c>
      <c r="E8" s="321">
        <v>1</v>
      </c>
      <c r="F8" s="315"/>
      <c r="G8" s="316">
        <f>F8*E8</f>
        <v>0</v>
      </c>
      <c r="H8" s="342"/>
      <c r="K8" s="15"/>
    </row>
    <row r="9" spans="2:11" ht="39.950000000000003" customHeight="1" thickBot="1" x14ac:dyDescent="0.25">
      <c r="B9" s="339" t="s">
        <v>175</v>
      </c>
      <c r="C9" s="322" t="s">
        <v>59</v>
      </c>
      <c r="D9" s="321" t="s">
        <v>14</v>
      </c>
      <c r="E9" s="321">
        <v>1</v>
      </c>
      <c r="F9" s="315"/>
      <c r="G9" s="316">
        <f>F9*E9</f>
        <v>0</v>
      </c>
      <c r="H9" s="342"/>
      <c r="K9" s="15"/>
    </row>
    <row r="10" spans="2:11" ht="39.950000000000003" customHeight="1" thickBot="1" x14ac:dyDescent="0.25">
      <c r="B10" s="339" t="s">
        <v>176</v>
      </c>
      <c r="C10" s="313" t="s">
        <v>103</v>
      </c>
      <c r="D10" s="314" t="s">
        <v>15</v>
      </c>
      <c r="E10" s="317">
        <v>1</v>
      </c>
      <c r="F10" s="315"/>
      <c r="G10" s="316">
        <f>F10*E10</f>
        <v>0</v>
      </c>
      <c r="H10" s="342"/>
      <c r="K10" s="15"/>
    </row>
    <row r="11" spans="2:11" ht="39.950000000000003" customHeight="1" thickBot="1" x14ac:dyDescent="0.3">
      <c r="B11" s="339" t="s">
        <v>177</v>
      </c>
      <c r="C11" s="323" t="s">
        <v>60</v>
      </c>
      <c r="D11" s="324" t="s">
        <v>14</v>
      </c>
      <c r="E11" s="324">
        <v>1</v>
      </c>
      <c r="F11" s="315"/>
      <c r="G11" s="319">
        <f>SUM(G12:G12)</f>
        <v>0</v>
      </c>
      <c r="H11" s="342"/>
    </row>
    <row r="12" spans="2:11" ht="61.5" customHeight="1" thickBot="1" x14ac:dyDescent="0.25">
      <c r="B12" s="339" t="s">
        <v>178</v>
      </c>
      <c r="C12" s="313" t="s">
        <v>258</v>
      </c>
      <c r="D12" s="314" t="s">
        <v>14</v>
      </c>
      <c r="E12" s="314">
        <v>1</v>
      </c>
      <c r="F12" s="315"/>
      <c r="G12" s="316">
        <f>F12*E12</f>
        <v>0</v>
      </c>
      <c r="H12" s="342"/>
    </row>
    <row r="13" spans="2:11" ht="39.950000000000003" customHeight="1" thickBot="1" x14ac:dyDescent="0.3">
      <c r="B13" s="339" t="s">
        <v>179</v>
      </c>
      <c r="C13" s="323" t="s">
        <v>16</v>
      </c>
      <c r="D13" s="324" t="s">
        <v>14</v>
      </c>
      <c r="E13" s="324">
        <v>1</v>
      </c>
      <c r="F13" s="315"/>
      <c r="G13" s="319">
        <f>SUM(G14:G17)</f>
        <v>0</v>
      </c>
      <c r="H13" s="342"/>
    </row>
    <row r="14" spans="2:11" ht="39.950000000000003" customHeight="1" thickBot="1" x14ac:dyDescent="0.25">
      <c r="B14" s="339" t="s">
        <v>180</v>
      </c>
      <c r="C14" s="313" t="s">
        <v>63</v>
      </c>
      <c r="D14" s="314" t="s">
        <v>13</v>
      </c>
      <c r="E14" s="314">
        <v>7</v>
      </c>
      <c r="F14" s="315"/>
      <c r="G14" s="316">
        <f>F14*E14</f>
        <v>0</v>
      </c>
      <c r="H14" s="342"/>
    </row>
    <row r="15" spans="2:11" ht="39.950000000000003" customHeight="1" thickBot="1" x14ac:dyDescent="0.25">
      <c r="B15" s="339" t="s">
        <v>181</v>
      </c>
      <c r="C15" s="313" t="s">
        <v>65</v>
      </c>
      <c r="D15" s="314" t="s">
        <v>13</v>
      </c>
      <c r="E15" s="314">
        <v>7</v>
      </c>
      <c r="F15" s="315"/>
      <c r="G15" s="316">
        <f>F15*E15</f>
        <v>0</v>
      </c>
      <c r="H15" s="342"/>
    </row>
    <row r="16" spans="2:11" ht="39.950000000000003" customHeight="1" thickBot="1" x14ac:dyDescent="0.25">
      <c r="B16" s="339" t="s">
        <v>182</v>
      </c>
      <c r="C16" s="313" t="s">
        <v>268</v>
      </c>
      <c r="D16" s="314" t="s">
        <v>13</v>
      </c>
      <c r="E16" s="314">
        <v>5</v>
      </c>
      <c r="F16" s="325"/>
      <c r="G16" s="316">
        <f>F16*E16</f>
        <v>0</v>
      </c>
      <c r="H16" s="343"/>
    </row>
    <row r="17" spans="2:11" ht="39.950000000000003" customHeight="1" thickBot="1" x14ac:dyDescent="0.25">
      <c r="B17" s="339" t="s">
        <v>183</v>
      </c>
      <c r="C17" s="326" t="s">
        <v>68</v>
      </c>
      <c r="D17" s="314" t="s">
        <v>15</v>
      </c>
      <c r="E17" s="317">
        <v>1</v>
      </c>
      <c r="F17" s="315"/>
      <c r="G17" s="316">
        <f>F17*E17</f>
        <v>0</v>
      </c>
      <c r="H17" s="343"/>
    </row>
    <row r="18" spans="2:11" ht="39.950000000000003" customHeight="1" thickBot="1" x14ac:dyDescent="0.25">
      <c r="B18" s="344"/>
      <c r="C18" s="327" t="s">
        <v>20</v>
      </c>
      <c r="D18" s="327"/>
      <c r="E18" s="327"/>
      <c r="F18" s="328"/>
      <c r="G18" s="329">
        <f>G4+G7+G11+G13</f>
        <v>0</v>
      </c>
      <c r="H18" s="345"/>
    </row>
    <row r="19" spans="2:11" ht="39.950000000000003" customHeight="1" x14ac:dyDescent="0.2">
      <c r="B19" s="59"/>
      <c r="C19" s="240"/>
      <c r="D19" s="240"/>
      <c r="E19" s="240"/>
      <c r="F19" s="241"/>
      <c r="G19" s="241"/>
      <c r="H19" s="242"/>
    </row>
    <row r="20" spans="2:11" ht="39.950000000000003" customHeight="1" thickBot="1" x14ac:dyDescent="0.25">
      <c r="B20" s="59"/>
      <c r="C20" s="240"/>
      <c r="D20" s="240"/>
      <c r="E20" s="240"/>
      <c r="F20" s="241"/>
      <c r="G20" s="241"/>
      <c r="H20" s="242"/>
    </row>
    <row r="21" spans="2:11" ht="39.950000000000003" customHeight="1" thickBot="1" x14ac:dyDescent="0.3">
      <c r="B21" s="339" t="s">
        <v>187</v>
      </c>
      <c r="C21" s="454" t="s">
        <v>69</v>
      </c>
      <c r="D21" s="454"/>
      <c r="E21" s="454"/>
      <c r="F21" s="454"/>
      <c r="G21" s="346"/>
      <c r="H21" s="338"/>
    </row>
    <row r="22" spans="2:11" ht="69.75" customHeight="1" thickBot="1" x14ac:dyDescent="0.25">
      <c r="B22" s="330" t="s">
        <v>43</v>
      </c>
      <c r="C22" s="331" t="s">
        <v>44</v>
      </c>
      <c r="D22" s="332" t="s">
        <v>45</v>
      </c>
      <c r="E22" s="333" t="s">
        <v>46</v>
      </c>
      <c r="F22" s="334" t="s">
        <v>47</v>
      </c>
      <c r="G22" s="331" t="s">
        <v>48</v>
      </c>
      <c r="H22" s="335" t="s">
        <v>49</v>
      </c>
    </row>
    <row r="23" spans="2:11" ht="39.950000000000003" customHeight="1" thickBot="1" x14ac:dyDescent="0.25">
      <c r="B23" s="339" t="s">
        <v>184</v>
      </c>
      <c r="C23" s="326" t="s">
        <v>70</v>
      </c>
      <c r="D23" s="314" t="s">
        <v>14</v>
      </c>
      <c r="E23" s="314">
        <v>1</v>
      </c>
      <c r="F23" s="315"/>
      <c r="G23" s="316">
        <f>F23*E23</f>
        <v>0</v>
      </c>
      <c r="H23" s="347"/>
      <c r="K23" s="88"/>
    </row>
    <row r="24" spans="2:11" ht="39.950000000000003" customHeight="1" thickBot="1" x14ac:dyDescent="0.25">
      <c r="B24" s="339" t="s">
        <v>185</v>
      </c>
      <c r="C24" s="326" t="s">
        <v>71</v>
      </c>
      <c r="D24" s="314" t="s">
        <v>14</v>
      </c>
      <c r="E24" s="314">
        <v>1</v>
      </c>
      <c r="F24" s="315"/>
      <c r="G24" s="316">
        <f>F24*E24</f>
        <v>0</v>
      </c>
      <c r="H24" s="347"/>
    </row>
    <row r="25" spans="2:11" ht="39.950000000000003" customHeight="1" thickBot="1" x14ac:dyDescent="0.25">
      <c r="B25" s="339" t="s">
        <v>186</v>
      </c>
      <c r="C25" s="326" t="s">
        <v>72</v>
      </c>
      <c r="D25" s="314" t="s">
        <v>11</v>
      </c>
      <c r="E25" s="314">
        <v>1</v>
      </c>
      <c r="F25" s="315"/>
      <c r="G25" s="316">
        <f>F25*E25</f>
        <v>0</v>
      </c>
      <c r="H25" s="347"/>
    </row>
    <row r="26" spans="2:11" ht="39.950000000000003" customHeight="1" thickBot="1" x14ac:dyDescent="0.25">
      <c r="B26" s="344"/>
      <c r="C26" s="327" t="s">
        <v>73</v>
      </c>
      <c r="D26" s="327"/>
      <c r="E26" s="327"/>
      <c r="F26" s="328"/>
      <c r="G26" s="329">
        <f>SUM(G23:G25)</f>
        <v>0</v>
      </c>
      <c r="H26" s="345"/>
    </row>
    <row r="27" spans="2:11" ht="39.950000000000003" customHeight="1" thickBot="1" x14ac:dyDescent="0.25">
      <c r="B27" s="348"/>
      <c r="C27" s="349"/>
      <c r="D27" s="349"/>
      <c r="E27" s="349"/>
      <c r="F27" s="350"/>
      <c r="G27" s="350"/>
      <c r="H27" s="345"/>
    </row>
    <row r="28" spans="2:11" ht="39.950000000000003" customHeight="1" thickBot="1" x14ac:dyDescent="0.25">
      <c r="B28" s="351">
        <v>43531</v>
      </c>
      <c r="C28" s="455" t="s">
        <v>74</v>
      </c>
      <c r="D28" s="456"/>
      <c r="E28" s="456"/>
      <c r="F28" s="456"/>
      <c r="G28" s="346"/>
      <c r="H28" s="338"/>
    </row>
    <row r="29" spans="2:11" ht="71.25" customHeight="1" thickBot="1" x14ac:dyDescent="0.25">
      <c r="B29" s="330" t="s">
        <v>43</v>
      </c>
      <c r="C29" s="331" t="s">
        <v>44</v>
      </c>
      <c r="D29" s="332" t="s">
        <v>45</v>
      </c>
      <c r="E29" s="333" t="s">
        <v>46</v>
      </c>
      <c r="F29" s="334" t="s">
        <v>47</v>
      </c>
      <c r="G29" s="331" t="s">
        <v>48</v>
      </c>
      <c r="H29" s="335" t="s">
        <v>49</v>
      </c>
    </row>
    <row r="30" spans="2:11" ht="39.950000000000003" customHeight="1" thickBot="1" x14ac:dyDescent="0.25">
      <c r="B30" s="339" t="s">
        <v>188</v>
      </c>
      <c r="C30" s="326" t="s">
        <v>75</v>
      </c>
      <c r="D30" s="314" t="s">
        <v>14</v>
      </c>
      <c r="E30" s="314">
        <v>1</v>
      </c>
      <c r="F30" s="315"/>
      <c r="G30" s="316">
        <f t="shared" ref="G30:G37" si="0">F30*E30</f>
        <v>0</v>
      </c>
      <c r="H30" s="347"/>
    </row>
    <row r="31" spans="2:11" ht="39.950000000000003" customHeight="1" thickBot="1" x14ac:dyDescent="0.25">
      <c r="B31" s="339" t="s">
        <v>189</v>
      </c>
      <c r="C31" s="326" t="s">
        <v>76</v>
      </c>
      <c r="D31" s="314" t="s">
        <v>14</v>
      </c>
      <c r="E31" s="314">
        <v>1</v>
      </c>
      <c r="F31" s="315"/>
      <c r="G31" s="316">
        <f t="shared" si="0"/>
        <v>0</v>
      </c>
      <c r="H31" s="347"/>
    </row>
    <row r="32" spans="2:11" ht="39.950000000000003" customHeight="1" thickBot="1" x14ac:dyDescent="0.25">
      <c r="B32" s="339" t="s">
        <v>190</v>
      </c>
      <c r="C32" s="352" t="s">
        <v>77</v>
      </c>
      <c r="D32" s="353" t="s">
        <v>14</v>
      </c>
      <c r="E32" s="353">
        <v>1</v>
      </c>
      <c r="F32" s="315"/>
      <c r="G32" s="316">
        <f t="shared" si="0"/>
        <v>0</v>
      </c>
      <c r="H32" s="347"/>
    </row>
    <row r="33" spans="2:8" ht="39.950000000000003" customHeight="1" thickBot="1" x14ac:dyDescent="0.25">
      <c r="B33" s="339" t="s">
        <v>191</v>
      </c>
      <c r="C33" s="313" t="s">
        <v>78</v>
      </c>
      <c r="D33" s="314" t="s">
        <v>13</v>
      </c>
      <c r="E33" s="314">
        <v>7</v>
      </c>
      <c r="F33" s="315"/>
      <c r="G33" s="316">
        <f t="shared" si="0"/>
        <v>0</v>
      </c>
      <c r="H33" s="347"/>
    </row>
    <row r="34" spans="2:8" ht="39.950000000000003" customHeight="1" thickBot="1" x14ac:dyDescent="0.25">
      <c r="B34" s="339" t="s">
        <v>192</v>
      </c>
      <c r="C34" s="313" t="s">
        <v>79</v>
      </c>
      <c r="D34" s="314" t="s">
        <v>13</v>
      </c>
      <c r="E34" s="314">
        <v>7</v>
      </c>
      <c r="F34" s="315"/>
      <c r="G34" s="316">
        <f t="shared" si="0"/>
        <v>0</v>
      </c>
      <c r="H34" s="347"/>
    </row>
    <row r="35" spans="2:8" ht="39.950000000000003" customHeight="1" thickBot="1" x14ac:dyDescent="0.25">
      <c r="B35" s="339" t="s">
        <v>193</v>
      </c>
      <c r="C35" s="313" t="s">
        <v>80</v>
      </c>
      <c r="D35" s="314" t="s">
        <v>14</v>
      </c>
      <c r="E35" s="314">
        <v>1</v>
      </c>
      <c r="F35" s="315"/>
      <c r="G35" s="316">
        <f t="shared" si="0"/>
        <v>0</v>
      </c>
      <c r="H35" s="347"/>
    </row>
    <row r="36" spans="2:8" ht="39.950000000000003" customHeight="1" thickBot="1" x14ac:dyDescent="0.25">
      <c r="B36" s="339" t="s">
        <v>194</v>
      </c>
      <c r="C36" s="313" t="s">
        <v>81</v>
      </c>
      <c r="D36" s="314" t="s">
        <v>14</v>
      </c>
      <c r="E36" s="314">
        <v>1</v>
      </c>
      <c r="F36" s="315"/>
      <c r="G36" s="316">
        <f t="shared" si="0"/>
        <v>0</v>
      </c>
      <c r="H36" s="347"/>
    </row>
    <row r="37" spans="2:8" ht="39.950000000000003" customHeight="1" thickBot="1" x14ac:dyDescent="0.25">
      <c r="B37" s="339" t="s">
        <v>195</v>
      </c>
      <c r="C37" s="313" t="s">
        <v>269</v>
      </c>
      <c r="D37" s="314" t="s">
        <v>13</v>
      </c>
      <c r="E37" s="314">
        <v>5</v>
      </c>
      <c r="F37" s="315"/>
      <c r="G37" s="316">
        <f t="shared" si="0"/>
        <v>0</v>
      </c>
      <c r="H37" s="347"/>
    </row>
    <row r="38" spans="2:8" ht="39.950000000000003" customHeight="1" thickBot="1" x14ac:dyDescent="0.25">
      <c r="B38" s="344"/>
      <c r="C38" s="327" t="s">
        <v>38</v>
      </c>
      <c r="D38" s="327"/>
      <c r="E38" s="327"/>
      <c r="F38" s="328"/>
      <c r="G38" s="329">
        <f>SUM(G30:G37)</f>
        <v>0</v>
      </c>
      <c r="H38" s="345"/>
    </row>
    <row r="39" spans="2:8" ht="39.950000000000003" customHeight="1" x14ac:dyDescent="0.2">
      <c r="B39" s="354"/>
      <c r="C39" s="355"/>
      <c r="D39" s="355"/>
      <c r="E39" s="355"/>
      <c r="F39" s="356"/>
      <c r="G39" s="356"/>
      <c r="H39" s="357"/>
    </row>
    <row r="40" spans="2:8" ht="39.950000000000003" customHeight="1" thickBot="1" x14ac:dyDescent="0.25">
      <c r="B40" s="354"/>
      <c r="C40" s="355"/>
      <c r="D40" s="355"/>
      <c r="E40" s="355"/>
      <c r="F40" s="356"/>
      <c r="G40" s="356"/>
      <c r="H40" s="357"/>
    </row>
    <row r="41" spans="2:8" ht="39.950000000000003" customHeight="1" thickBot="1" x14ac:dyDescent="0.3">
      <c r="B41" s="339" t="s">
        <v>196</v>
      </c>
      <c r="C41" s="454" t="s">
        <v>82</v>
      </c>
      <c r="D41" s="454"/>
      <c r="E41" s="454"/>
      <c r="F41" s="454"/>
      <c r="G41" s="346"/>
      <c r="H41" s="338"/>
    </row>
    <row r="42" spans="2:8" ht="39.950000000000003" customHeight="1" thickBot="1" x14ac:dyDescent="0.25">
      <c r="B42" s="330" t="s">
        <v>43</v>
      </c>
      <c r="C42" s="331" t="s">
        <v>44</v>
      </c>
      <c r="D42" s="332" t="s">
        <v>45</v>
      </c>
      <c r="E42" s="333" t="s">
        <v>46</v>
      </c>
      <c r="F42" s="334" t="s">
        <v>47</v>
      </c>
      <c r="G42" s="331" t="s">
        <v>48</v>
      </c>
      <c r="H42" s="335" t="s">
        <v>49</v>
      </c>
    </row>
    <row r="43" spans="2:8" ht="39.950000000000003" customHeight="1" thickBot="1" x14ac:dyDescent="0.25">
      <c r="B43" s="339" t="s">
        <v>197</v>
      </c>
      <c r="C43" s="358" t="s">
        <v>28</v>
      </c>
      <c r="D43" s="359" t="s">
        <v>11</v>
      </c>
      <c r="E43" s="359">
        <v>1</v>
      </c>
      <c r="F43" s="360"/>
      <c r="G43" s="361">
        <f t="shared" ref="G43:G52" si="1">F43*E43</f>
        <v>0</v>
      </c>
      <c r="H43" s="362"/>
    </row>
    <row r="44" spans="2:8" ht="39.950000000000003" customHeight="1" thickBot="1" x14ac:dyDescent="0.25">
      <c r="B44" s="339" t="s">
        <v>198</v>
      </c>
      <c r="C44" s="363" t="s">
        <v>83</v>
      </c>
      <c r="D44" s="314" t="s">
        <v>11</v>
      </c>
      <c r="E44" s="314">
        <v>1</v>
      </c>
      <c r="F44" s="315"/>
      <c r="G44" s="316">
        <f t="shared" si="1"/>
        <v>0</v>
      </c>
      <c r="H44" s="364"/>
    </row>
    <row r="45" spans="2:8" ht="39.950000000000003" customHeight="1" thickBot="1" x14ac:dyDescent="0.25">
      <c r="B45" s="339" t="s">
        <v>199</v>
      </c>
      <c r="C45" s="363" t="s">
        <v>84</v>
      </c>
      <c r="D45" s="314" t="s">
        <v>11</v>
      </c>
      <c r="E45" s="314">
        <v>1</v>
      </c>
      <c r="F45" s="315"/>
      <c r="G45" s="316">
        <f t="shared" si="1"/>
        <v>0</v>
      </c>
      <c r="H45" s="364"/>
    </row>
    <row r="46" spans="2:8" ht="39.950000000000003" customHeight="1" thickBot="1" x14ac:dyDescent="0.25">
      <c r="B46" s="339" t="s">
        <v>200</v>
      </c>
      <c r="C46" s="363" t="s">
        <v>85</v>
      </c>
      <c r="D46" s="314" t="s">
        <v>11</v>
      </c>
      <c r="E46" s="314">
        <v>1</v>
      </c>
      <c r="F46" s="315"/>
      <c r="G46" s="316">
        <f t="shared" si="1"/>
        <v>0</v>
      </c>
      <c r="H46" s="364"/>
    </row>
    <row r="47" spans="2:8" ht="39.950000000000003" customHeight="1" thickBot="1" x14ac:dyDescent="0.25">
      <c r="B47" s="339" t="s">
        <v>201</v>
      </c>
      <c r="C47" s="363" t="s">
        <v>86</v>
      </c>
      <c r="D47" s="314" t="s">
        <v>11</v>
      </c>
      <c r="E47" s="314">
        <v>1</v>
      </c>
      <c r="F47" s="315"/>
      <c r="G47" s="316">
        <f t="shared" si="1"/>
        <v>0</v>
      </c>
      <c r="H47" s="364"/>
    </row>
    <row r="48" spans="2:8" ht="58.5" customHeight="1" thickBot="1" x14ac:dyDescent="0.25">
      <c r="B48" s="339" t="s">
        <v>202</v>
      </c>
      <c r="C48" s="363" t="s">
        <v>87</v>
      </c>
      <c r="D48" s="314" t="s">
        <v>11</v>
      </c>
      <c r="E48" s="314">
        <v>1</v>
      </c>
      <c r="F48" s="315"/>
      <c r="G48" s="316">
        <f t="shared" si="1"/>
        <v>0</v>
      </c>
      <c r="H48" s="364"/>
    </row>
    <row r="49" spans="1:11" ht="39.950000000000003" customHeight="1" thickBot="1" x14ac:dyDescent="0.25">
      <c r="B49" s="339" t="s">
        <v>203</v>
      </c>
      <c r="C49" s="365" t="s">
        <v>88</v>
      </c>
      <c r="D49" s="314" t="s">
        <v>11</v>
      </c>
      <c r="E49" s="314">
        <v>1</v>
      </c>
      <c r="F49" s="315"/>
      <c r="G49" s="316">
        <f t="shared" si="1"/>
        <v>0</v>
      </c>
      <c r="H49" s="364"/>
    </row>
    <row r="50" spans="1:11" ht="39.950000000000003" customHeight="1" thickBot="1" x14ac:dyDescent="0.25">
      <c r="B50" s="339" t="s">
        <v>204</v>
      </c>
      <c r="C50" s="365" t="s">
        <v>89</v>
      </c>
      <c r="D50" s="314" t="s">
        <v>11</v>
      </c>
      <c r="E50" s="314">
        <v>1</v>
      </c>
      <c r="F50" s="315"/>
      <c r="G50" s="316">
        <f>F50*E50</f>
        <v>0</v>
      </c>
      <c r="H50" s="364"/>
    </row>
    <row r="51" spans="1:11" ht="39.950000000000003" customHeight="1" thickBot="1" x14ac:dyDescent="0.25">
      <c r="B51" s="339" t="s">
        <v>205</v>
      </c>
      <c r="C51" s="366" t="s">
        <v>90</v>
      </c>
      <c r="D51" s="314" t="s">
        <v>11</v>
      </c>
      <c r="E51" s="314">
        <v>1</v>
      </c>
      <c r="F51" s="315"/>
      <c r="G51" s="316">
        <f t="shared" si="1"/>
        <v>0</v>
      </c>
      <c r="H51" s="364"/>
    </row>
    <row r="52" spans="1:11" ht="39.950000000000003" customHeight="1" thickBot="1" x14ac:dyDescent="0.25">
      <c r="B52" s="339" t="s">
        <v>206</v>
      </c>
      <c r="C52" s="367" t="s">
        <v>29</v>
      </c>
      <c r="D52" s="368" t="s">
        <v>11</v>
      </c>
      <c r="E52" s="368">
        <v>1</v>
      </c>
      <c r="F52" s="369"/>
      <c r="G52" s="370">
        <f t="shared" si="1"/>
        <v>0</v>
      </c>
      <c r="H52" s="371"/>
    </row>
    <row r="53" spans="1:11" ht="39.950000000000003" customHeight="1" thickBot="1" x14ac:dyDescent="0.25">
      <c r="B53" s="344"/>
      <c r="C53" s="327" t="s">
        <v>91</v>
      </c>
      <c r="D53" s="327"/>
      <c r="E53" s="327"/>
      <c r="F53" s="328"/>
      <c r="G53" s="329">
        <f>SUM(G43:G52)</f>
        <v>0</v>
      </c>
      <c r="H53" s="345"/>
    </row>
    <row r="54" spans="1:11" ht="39.950000000000003" customHeight="1" x14ac:dyDescent="0.2">
      <c r="B54" s="59"/>
      <c r="C54" s="243"/>
      <c r="D54" s="243"/>
      <c r="E54" s="243"/>
      <c r="F54" s="244"/>
      <c r="G54" s="244"/>
      <c r="H54" s="242"/>
    </row>
    <row r="55" spans="1:11" ht="39.950000000000003" customHeight="1" x14ac:dyDescent="0.2">
      <c r="B55" s="59"/>
      <c r="C55" s="286"/>
      <c r="D55" s="286"/>
      <c r="E55" s="286"/>
      <c r="F55" s="287"/>
      <c r="G55" s="288"/>
      <c r="H55" s="60"/>
    </row>
    <row r="56" spans="1:11" ht="39.950000000000003" customHeight="1" x14ac:dyDescent="0.2">
      <c r="B56" s="59"/>
      <c r="C56" s="60"/>
      <c r="D56" s="60"/>
      <c r="E56" s="60"/>
      <c r="F56" s="61"/>
      <c r="G56" s="61"/>
      <c r="H56" s="60"/>
    </row>
    <row r="57" spans="1:11" ht="39.950000000000003" customHeight="1" x14ac:dyDescent="0.25">
      <c r="B57" s="289"/>
      <c r="C57" s="290"/>
      <c r="D57" s="290"/>
      <c r="E57" s="290"/>
      <c r="F57" s="291"/>
      <c r="G57" s="292"/>
      <c r="H57" s="293"/>
    </row>
    <row r="58" spans="1:11" ht="39.950000000000003" customHeight="1" x14ac:dyDescent="0.25">
      <c r="B58" s="289"/>
      <c r="C58" s="457"/>
      <c r="D58" s="457"/>
      <c r="E58" s="457"/>
      <c r="F58" s="457"/>
      <c r="G58" s="292"/>
      <c r="H58" s="293"/>
    </row>
    <row r="59" spans="1:11" ht="39.950000000000003" customHeight="1" x14ac:dyDescent="0.2">
      <c r="B59" s="59"/>
      <c r="C59" s="60"/>
      <c r="D59" s="60"/>
      <c r="E59" s="60"/>
      <c r="F59" s="61"/>
      <c r="G59" s="61"/>
      <c r="H59" s="60"/>
    </row>
    <row r="60" spans="1:11" ht="39.950000000000003" customHeight="1" x14ac:dyDescent="0.25">
      <c r="A60" s="89"/>
      <c r="B60" s="245"/>
      <c r="C60" s="238"/>
      <c r="D60" s="238"/>
      <c r="E60" s="238"/>
      <c r="F60" s="238"/>
      <c r="G60" s="246"/>
      <c r="H60" s="247"/>
    </row>
    <row r="61" spans="1:11" ht="39.950000000000003" customHeight="1" x14ac:dyDescent="0.25">
      <c r="A61" s="89"/>
      <c r="B61" s="248"/>
      <c r="C61" s="453"/>
      <c r="D61" s="453"/>
      <c r="E61" s="453"/>
      <c r="F61" s="453"/>
      <c r="G61" s="239"/>
      <c r="H61" s="247"/>
    </row>
    <row r="62" spans="1:11" ht="39.950000000000003" customHeight="1" x14ac:dyDescent="0.2">
      <c r="A62" s="89"/>
      <c r="B62" s="249"/>
      <c r="C62" s="250"/>
      <c r="D62" s="251"/>
      <c r="E62" s="252"/>
      <c r="F62" s="253"/>
      <c r="G62" s="250"/>
      <c r="H62" s="249"/>
    </row>
    <row r="63" spans="1:11" ht="39.950000000000003" customHeight="1" x14ac:dyDescent="0.2">
      <c r="A63" s="89"/>
      <c r="B63" s="254"/>
      <c r="C63" s="255"/>
      <c r="D63" s="256"/>
      <c r="E63" s="256"/>
      <c r="F63" s="257"/>
      <c r="G63" s="257"/>
      <c r="H63" s="242"/>
      <c r="K63" s="81"/>
    </row>
    <row r="64" spans="1:11" ht="39.75" customHeight="1" x14ac:dyDescent="0.2">
      <c r="A64" s="89"/>
      <c r="B64" s="254"/>
      <c r="C64" s="255"/>
      <c r="D64" s="256"/>
      <c r="E64" s="256"/>
      <c r="F64" s="257"/>
      <c r="G64" s="258"/>
      <c r="H64" s="242"/>
    </row>
    <row r="65" spans="1:8" ht="39.950000000000003" customHeight="1" x14ac:dyDescent="0.2">
      <c r="A65" s="89"/>
      <c r="B65" s="254"/>
      <c r="C65" s="259"/>
      <c r="D65" s="256"/>
      <c r="E65" s="256"/>
      <c r="F65" s="257"/>
      <c r="G65" s="258"/>
      <c r="H65" s="242"/>
    </row>
    <row r="66" spans="1:8" ht="39.950000000000003" customHeight="1" x14ac:dyDescent="0.2">
      <c r="A66" s="89"/>
      <c r="B66" s="248"/>
      <c r="C66" s="240"/>
      <c r="D66" s="240"/>
      <c r="E66" s="240"/>
      <c r="F66" s="241"/>
      <c r="G66" s="260"/>
      <c r="H66" s="242"/>
    </row>
  </sheetData>
  <mergeCells count="6">
    <mergeCell ref="C61:F61"/>
    <mergeCell ref="C3:F3"/>
    <mergeCell ref="C21:F21"/>
    <mergeCell ref="C28:F28"/>
    <mergeCell ref="C41:F41"/>
    <mergeCell ref="C58:F58"/>
  </mergeCells>
  <pageMargins left="0.7" right="0.7" top="0.78740157499999996" bottom="0.78740157499999996" header="0.3" footer="0.3"/>
  <pageSetup paperSize="9" scale="61" orientation="landscape" horizontalDpi="300" verticalDpi="300" r:id="rId1"/>
  <rowBreaks count="3" manualBreakCount="3">
    <brk id="19" max="9" man="1"/>
    <brk id="39" max="9" man="1"/>
    <brk id="59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activeCell="F15" sqref="F15"/>
    </sheetView>
  </sheetViews>
  <sheetFormatPr defaultRowHeight="12.75" x14ac:dyDescent="0.2"/>
  <cols>
    <col min="3" max="3" width="14.7109375" customWidth="1"/>
    <col min="4" max="4" width="54.140625" customWidth="1"/>
    <col min="7" max="7" width="15.28515625" customWidth="1"/>
    <col min="8" max="8" width="42.5703125" customWidth="1"/>
  </cols>
  <sheetData>
    <row r="1" spans="2:8" ht="15.75" x14ac:dyDescent="0.25">
      <c r="B1" s="191" t="s">
        <v>237</v>
      </c>
    </row>
    <row r="3" spans="2:8" ht="13.5" thickBot="1" x14ac:dyDescent="0.25">
      <c r="B3" s="16"/>
      <c r="C3" s="16"/>
      <c r="D3" s="15"/>
      <c r="E3" s="446"/>
      <c r="F3" s="446"/>
      <c r="G3" s="446"/>
      <c r="H3" s="446"/>
    </row>
    <row r="4" spans="2:8" ht="13.5" thickBot="1" x14ac:dyDescent="0.25">
      <c r="B4" s="6" t="s">
        <v>5</v>
      </c>
      <c r="C4" s="6" t="s">
        <v>7</v>
      </c>
      <c r="D4" s="17" t="s">
        <v>2</v>
      </c>
      <c r="E4" s="458" t="s">
        <v>12</v>
      </c>
      <c r="F4" s="459"/>
      <c r="G4" s="459"/>
      <c r="H4" s="460"/>
    </row>
    <row r="5" spans="2:8" x14ac:dyDescent="0.2">
      <c r="B5" s="7" t="s">
        <v>6</v>
      </c>
      <c r="C5" s="7" t="s">
        <v>8</v>
      </c>
      <c r="D5" s="18"/>
      <c r="E5" s="1" t="s">
        <v>9</v>
      </c>
      <c r="F5" s="3" t="s">
        <v>1</v>
      </c>
      <c r="G5" s="1" t="s">
        <v>0</v>
      </c>
      <c r="H5" s="1" t="s">
        <v>3</v>
      </c>
    </row>
    <row r="6" spans="2:8" ht="13.5" thickBot="1" x14ac:dyDescent="0.25">
      <c r="B6" s="8"/>
      <c r="C6" s="8"/>
      <c r="D6" s="19"/>
      <c r="E6" s="4" t="s">
        <v>10</v>
      </c>
      <c r="F6" s="20"/>
      <c r="G6" s="4" t="s">
        <v>4</v>
      </c>
      <c r="H6" s="4"/>
    </row>
    <row r="7" spans="2:8" ht="12.75" customHeight="1" x14ac:dyDescent="0.2">
      <c r="B7" s="192"/>
      <c r="C7" s="138"/>
      <c r="D7" s="193" t="s">
        <v>252</v>
      </c>
      <c r="E7" s="194"/>
      <c r="F7" s="194"/>
      <c r="G7" s="194"/>
      <c r="H7" s="139"/>
    </row>
    <row r="8" spans="2:8" ht="12.75" customHeight="1" x14ac:dyDescent="0.2">
      <c r="B8" s="189"/>
      <c r="C8" s="141"/>
      <c r="D8" s="142" t="s">
        <v>210</v>
      </c>
      <c r="E8" s="140"/>
      <c r="F8" s="140"/>
      <c r="G8" s="140"/>
      <c r="H8" s="25"/>
    </row>
    <row r="9" spans="2:8" ht="42" customHeight="1" x14ac:dyDescent="0.2">
      <c r="B9" s="148" t="s">
        <v>239</v>
      </c>
      <c r="C9" s="144"/>
      <c r="D9" s="143" t="s">
        <v>272</v>
      </c>
      <c r="E9" s="21" t="s">
        <v>11</v>
      </c>
      <c r="F9" s="145">
        <v>1</v>
      </c>
      <c r="G9" s="146"/>
      <c r="H9" s="147">
        <f t="shared" ref="H9:H11" si="0">F9*G9</f>
        <v>0</v>
      </c>
    </row>
    <row r="10" spans="2:8" ht="54.75" customHeight="1" x14ac:dyDescent="0.2">
      <c r="B10" s="24" t="s">
        <v>240</v>
      </c>
      <c r="C10" s="35"/>
      <c r="D10" s="2" t="s">
        <v>273</v>
      </c>
      <c r="E10" s="21" t="s">
        <v>11</v>
      </c>
      <c r="F10" s="145">
        <v>1</v>
      </c>
      <c r="G10" s="52"/>
      <c r="H10" s="25">
        <f t="shared" si="0"/>
        <v>0</v>
      </c>
    </row>
    <row r="11" spans="2:8" ht="41.25" customHeight="1" thickBot="1" x14ac:dyDescent="0.25">
      <c r="B11" s="24" t="s">
        <v>241</v>
      </c>
      <c r="C11" s="35"/>
      <c r="D11" s="2" t="s">
        <v>211</v>
      </c>
      <c r="E11" s="149" t="s">
        <v>11</v>
      </c>
      <c r="F11" s="5">
        <v>1</v>
      </c>
      <c r="G11" s="150"/>
      <c r="H11" s="25">
        <f t="shared" si="0"/>
        <v>0</v>
      </c>
    </row>
    <row r="12" spans="2:8" ht="13.5" thickBot="1" x14ac:dyDescent="0.25">
      <c r="B12" s="190"/>
      <c r="C12" s="34"/>
      <c r="D12" s="30" t="s">
        <v>251</v>
      </c>
      <c r="E12" s="31"/>
      <c r="F12" s="32"/>
      <c r="G12" s="33"/>
      <c r="H12" s="45">
        <f>SUM(H9:H11)</f>
        <v>0</v>
      </c>
    </row>
    <row r="13" spans="2:8" ht="12.75" customHeight="1" x14ac:dyDescent="0.2">
      <c r="B13" s="97"/>
      <c r="C13" s="98"/>
      <c r="D13" s="195"/>
      <c r="E13" s="196"/>
      <c r="F13" s="197"/>
      <c r="G13" s="198"/>
      <c r="H13" s="199"/>
    </row>
    <row r="14" spans="2:8" ht="12.75" customHeight="1" x14ac:dyDescent="0.2">
      <c r="B14" s="53"/>
      <c r="C14" s="26"/>
      <c r="D14" s="151" t="s">
        <v>250</v>
      </c>
      <c r="E14" s="21"/>
      <c r="F14" s="5"/>
      <c r="G14" s="44"/>
      <c r="H14" s="42"/>
    </row>
    <row r="15" spans="2:8" ht="27" customHeight="1" x14ac:dyDescent="0.2">
      <c r="B15" s="56" t="s">
        <v>242</v>
      </c>
      <c r="C15" s="27"/>
      <c r="D15" s="71" t="s">
        <v>212</v>
      </c>
      <c r="E15" s="72" t="s">
        <v>213</v>
      </c>
      <c r="F15" s="152">
        <v>150</v>
      </c>
      <c r="G15" s="66"/>
      <c r="H15" s="29">
        <f>F15*G15</f>
        <v>0</v>
      </c>
    </row>
    <row r="16" spans="2:8" ht="27.75" customHeight="1" thickBot="1" x14ac:dyDescent="0.25">
      <c r="B16" s="56" t="s">
        <v>243</v>
      </c>
      <c r="C16" s="35"/>
      <c r="D16" s="71" t="s">
        <v>214</v>
      </c>
      <c r="E16" s="72" t="s">
        <v>213</v>
      </c>
      <c r="F16" s="152">
        <v>10</v>
      </c>
      <c r="G16" s="66"/>
      <c r="H16" s="29">
        <f>F16*G16</f>
        <v>0</v>
      </c>
    </row>
    <row r="17" spans="2:8" ht="12.75" customHeight="1" thickBot="1" x14ac:dyDescent="0.25">
      <c r="B17" s="154"/>
      <c r="C17" s="160"/>
      <c r="D17" s="174" t="s">
        <v>231</v>
      </c>
      <c r="E17" s="175"/>
      <c r="F17" s="176"/>
      <c r="G17" s="177"/>
      <c r="H17" s="178">
        <f>SUM(H15:H16)</f>
        <v>0</v>
      </c>
    </row>
    <row r="18" spans="2:8" ht="12.75" customHeight="1" x14ac:dyDescent="0.2">
      <c r="B18" s="153"/>
      <c r="C18" s="160"/>
      <c r="D18" s="179"/>
      <c r="E18" s="156"/>
      <c r="F18" s="13"/>
      <c r="G18" s="157"/>
      <c r="H18" s="158"/>
    </row>
    <row r="19" spans="2:8" ht="12.75" customHeight="1" x14ac:dyDescent="0.2">
      <c r="B19" s="153"/>
      <c r="C19" s="154"/>
      <c r="D19" s="155" t="s">
        <v>215</v>
      </c>
      <c r="E19" s="156"/>
      <c r="F19" s="13"/>
      <c r="G19" s="157"/>
      <c r="H19" s="158"/>
    </row>
    <row r="20" spans="2:8" ht="12.75" customHeight="1" x14ac:dyDescent="0.2">
      <c r="B20" s="153"/>
      <c r="C20" s="154"/>
      <c r="D20" s="159" t="s">
        <v>216</v>
      </c>
      <c r="E20" s="156"/>
      <c r="F20" s="13"/>
      <c r="G20" s="157"/>
      <c r="H20" s="158"/>
    </row>
    <row r="21" spans="2:8" ht="12.75" customHeight="1" x14ac:dyDescent="0.2">
      <c r="B21" s="154"/>
      <c r="C21" s="160"/>
      <c r="D21" s="11" t="s">
        <v>217</v>
      </c>
      <c r="E21" s="161"/>
      <c r="F21" s="10"/>
      <c r="G21" s="157"/>
      <c r="H21" s="158"/>
    </row>
    <row r="22" spans="2:8" ht="12.75" customHeight="1" x14ac:dyDescent="0.2">
      <c r="B22" s="154"/>
      <c r="C22" s="160"/>
      <c r="D22" s="162" t="s">
        <v>218</v>
      </c>
      <c r="E22" s="161"/>
      <c r="F22" s="10"/>
      <c r="G22" s="157"/>
      <c r="H22" s="158"/>
    </row>
    <row r="23" spans="2:8" ht="12.75" customHeight="1" x14ac:dyDescent="0.2">
      <c r="B23" s="154"/>
      <c r="C23" s="160"/>
      <c r="D23" s="162" t="s">
        <v>219</v>
      </c>
      <c r="E23" s="161"/>
      <c r="F23" s="10"/>
      <c r="G23" s="157"/>
      <c r="H23" s="158"/>
    </row>
    <row r="24" spans="2:8" ht="12.75" customHeight="1" x14ac:dyDescent="0.2">
      <c r="B24" s="154"/>
      <c r="C24" s="160"/>
      <c r="D24" s="11" t="s">
        <v>220</v>
      </c>
      <c r="E24" s="161"/>
      <c r="F24" s="10"/>
      <c r="G24" s="157"/>
      <c r="H24" s="158"/>
    </row>
    <row r="25" spans="2:8" ht="12.75" customHeight="1" x14ac:dyDescent="0.2">
      <c r="B25" s="154"/>
      <c r="C25" s="160"/>
      <c r="D25" s="163" t="s">
        <v>221</v>
      </c>
      <c r="E25" s="161"/>
      <c r="F25" s="10"/>
      <c r="G25" s="157"/>
      <c r="H25" s="158"/>
    </row>
    <row r="26" spans="2:8" ht="12.75" customHeight="1" x14ac:dyDescent="0.2">
      <c r="B26" s="154"/>
      <c r="C26" s="160"/>
      <c r="D26" s="11" t="s">
        <v>222</v>
      </c>
      <c r="E26" s="161"/>
      <c r="F26" s="10"/>
      <c r="G26" s="157"/>
      <c r="H26" s="158"/>
    </row>
    <row r="27" spans="2:8" ht="12.75" customHeight="1" x14ac:dyDescent="0.2">
      <c r="B27" s="154"/>
      <c r="C27" s="160"/>
      <c r="D27" s="11" t="s">
        <v>223</v>
      </c>
      <c r="E27" s="161"/>
      <c r="F27" s="10"/>
      <c r="G27" s="157"/>
      <c r="H27" s="158"/>
    </row>
    <row r="28" spans="2:8" ht="12.75" customHeight="1" x14ac:dyDescent="0.2">
      <c r="B28" s="154"/>
      <c r="C28" s="160"/>
      <c r="D28" s="11" t="s">
        <v>224</v>
      </c>
      <c r="E28" s="161"/>
      <c r="F28" s="10"/>
      <c r="G28" s="157"/>
      <c r="H28" s="158"/>
    </row>
    <row r="29" spans="2:8" ht="12.75" customHeight="1" x14ac:dyDescent="0.2">
      <c r="B29" s="154"/>
      <c r="C29" s="160"/>
      <c r="D29" s="155" t="s">
        <v>232</v>
      </c>
      <c r="E29" s="161"/>
      <c r="F29" s="10"/>
      <c r="G29" s="157"/>
      <c r="H29" s="158"/>
    </row>
    <row r="30" spans="2:8" ht="12.75" customHeight="1" x14ac:dyDescent="0.2">
      <c r="B30" s="154" t="s">
        <v>244</v>
      </c>
      <c r="C30" s="164" t="s">
        <v>225</v>
      </c>
      <c r="D30" s="165" t="s">
        <v>217</v>
      </c>
      <c r="E30" s="149" t="s">
        <v>226</v>
      </c>
      <c r="F30" s="5">
        <v>5</v>
      </c>
      <c r="G30" s="150"/>
      <c r="H30" s="166">
        <f>F30*G30</f>
        <v>0</v>
      </c>
    </row>
    <row r="31" spans="2:8" ht="12.75" customHeight="1" x14ac:dyDescent="0.2">
      <c r="B31" s="154" t="s">
        <v>245</v>
      </c>
      <c r="C31" s="164" t="s">
        <v>227</v>
      </c>
      <c r="D31" s="167" t="s">
        <v>218</v>
      </c>
      <c r="E31" s="149" t="s">
        <v>226</v>
      </c>
      <c r="F31" s="5">
        <v>5</v>
      </c>
      <c r="G31" s="150"/>
      <c r="H31" s="166">
        <f>F31*G31</f>
        <v>0</v>
      </c>
    </row>
    <row r="32" spans="2:8" ht="12.75" customHeight="1" x14ac:dyDescent="0.25">
      <c r="B32" s="154"/>
      <c r="C32" s="160"/>
      <c r="D32" s="168" t="s">
        <v>228</v>
      </c>
      <c r="E32" s="169"/>
      <c r="F32" s="170"/>
      <c r="G32" s="171"/>
      <c r="H32" s="172"/>
    </row>
    <row r="33" spans="1:8" ht="12.75" customHeight="1" x14ac:dyDescent="0.2">
      <c r="B33" s="154" t="s">
        <v>246</v>
      </c>
      <c r="C33" s="164" t="s">
        <v>229</v>
      </c>
      <c r="D33" s="168" t="s">
        <v>222</v>
      </c>
      <c r="E33" s="149" t="s">
        <v>226</v>
      </c>
      <c r="F33" s="5">
        <v>5</v>
      </c>
      <c r="G33" s="173"/>
      <c r="H33" s="166">
        <f>F33*G33</f>
        <v>0</v>
      </c>
    </row>
    <row r="34" spans="1:8" ht="12.75" customHeight="1" thickBot="1" x14ac:dyDescent="0.25">
      <c r="B34" s="154" t="s">
        <v>247</v>
      </c>
      <c r="C34" s="164" t="s">
        <v>230</v>
      </c>
      <c r="D34" s="165" t="s">
        <v>223</v>
      </c>
      <c r="E34" s="149" t="s">
        <v>226</v>
      </c>
      <c r="F34" s="5">
        <v>5</v>
      </c>
      <c r="G34" s="173"/>
      <c r="H34" s="166">
        <f>F34*G34</f>
        <v>0</v>
      </c>
    </row>
    <row r="35" spans="1:8" ht="12.75" customHeight="1" thickBot="1" x14ac:dyDescent="0.25">
      <c r="B35" s="154"/>
      <c r="C35" s="160"/>
      <c r="D35" s="174" t="s">
        <v>231</v>
      </c>
      <c r="E35" s="175"/>
      <c r="F35" s="176"/>
      <c r="G35" s="177"/>
      <c r="H35" s="178">
        <f>SUM(H30:H34)</f>
        <v>0</v>
      </c>
    </row>
    <row r="36" spans="1:8" ht="12.75" customHeight="1" x14ac:dyDescent="0.2">
      <c r="B36" s="154"/>
      <c r="C36" s="160"/>
      <c r="D36" s="180"/>
      <c r="E36" s="156"/>
      <c r="F36" s="13"/>
      <c r="G36" s="157"/>
      <c r="H36" s="158"/>
    </row>
    <row r="37" spans="1:8" ht="12.75" customHeight="1" x14ac:dyDescent="0.2">
      <c r="B37" s="153"/>
      <c r="C37" s="154"/>
      <c r="D37" s="181" t="s">
        <v>233</v>
      </c>
      <c r="E37" s="149"/>
      <c r="F37" s="182"/>
      <c r="G37" s="157"/>
      <c r="H37" s="172"/>
    </row>
    <row r="38" spans="1:8" ht="12.75" customHeight="1" x14ac:dyDescent="0.2">
      <c r="B38" s="154" t="s">
        <v>248</v>
      </c>
      <c r="C38" s="160"/>
      <c r="D38" s="183" t="s">
        <v>234</v>
      </c>
      <c r="E38" s="21" t="s">
        <v>11</v>
      </c>
      <c r="F38" s="5">
        <v>1</v>
      </c>
      <c r="G38" s="150"/>
      <c r="H38" s="166">
        <f>F38*G38</f>
        <v>0</v>
      </c>
    </row>
    <row r="39" spans="1:8" ht="12.75" customHeight="1" thickBot="1" x14ac:dyDescent="0.25">
      <c r="B39" s="154" t="s">
        <v>249</v>
      </c>
      <c r="C39" s="160"/>
      <c r="D39" s="184" t="s">
        <v>235</v>
      </c>
      <c r="E39" s="21" t="s">
        <v>11</v>
      </c>
      <c r="F39" s="5">
        <v>1</v>
      </c>
      <c r="G39" s="150"/>
      <c r="H39" s="166">
        <f>F39*G39</f>
        <v>0</v>
      </c>
    </row>
    <row r="40" spans="1:8" ht="12.75" customHeight="1" thickBot="1" x14ac:dyDescent="0.25">
      <c r="B40" s="154"/>
      <c r="C40" s="160"/>
      <c r="D40" s="174" t="s">
        <v>231</v>
      </c>
      <c r="E40" s="175"/>
      <c r="F40" s="176"/>
      <c r="G40" s="177"/>
      <c r="H40" s="178">
        <f>SUM(H38:H39)</f>
        <v>0</v>
      </c>
    </row>
    <row r="41" spans="1:8" ht="12.75" customHeight="1" thickBot="1" x14ac:dyDescent="0.25">
      <c r="B41" s="154"/>
      <c r="C41" s="160"/>
      <c r="D41" s="180"/>
      <c r="E41" s="185"/>
      <c r="F41" s="186"/>
      <c r="G41" s="187"/>
      <c r="H41" s="188"/>
    </row>
    <row r="42" spans="1:8" ht="13.5" thickBot="1" x14ac:dyDescent="0.25">
      <c r="B42" s="190"/>
      <c r="C42" s="34"/>
      <c r="D42" s="30" t="s">
        <v>253</v>
      </c>
      <c r="E42" s="31"/>
      <c r="F42" s="32"/>
      <c r="G42" s="33"/>
      <c r="H42" s="45">
        <f>H17+H35+H40</f>
        <v>0</v>
      </c>
    </row>
    <row r="43" spans="1:8" x14ac:dyDescent="0.2">
      <c r="A43" s="89"/>
      <c r="B43" s="89"/>
      <c r="C43" s="89"/>
      <c r="D43" s="89"/>
      <c r="E43" s="89"/>
      <c r="F43" s="89"/>
      <c r="G43" s="89"/>
      <c r="H43" s="89"/>
    </row>
    <row r="44" spans="1:8" ht="21" thickBot="1" x14ac:dyDescent="0.35">
      <c r="B44" s="200" t="s">
        <v>238</v>
      </c>
      <c r="C44" s="201"/>
      <c r="D44" s="202"/>
      <c r="E44" s="203"/>
      <c r="F44" s="203"/>
      <c r="G44" s="204"/>
      <c r="H44" s="205">
        <f>H12+H42</f>
        <v>0</v>
      </c>
    </row>
    <row r="46" spans="1:8" x14ac:dyDescent="0.2">
      <c r="H46" s="81"/>
    </row>
    <row r="48" spans="1:8" x14ac:dyDescent="0.2">
      <c r="H48" s="81"/>
    </row>
    <row r="50" spans="8:8" x14ac:dyDescent="0.2">
      <c r="H50" s="87"/>
    </row>
  </sheetData>
  <mergeCells count="2">
    <mergeCell ref="E3:H3"/>
    <mergeCell ref="E4:H4"/>
  </mergeCells>
  <pageMargins left="0.7" right="0.7" top="0.78740157499999996" bottom="0.78740157499999996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Rekapitulace</vt:lpstr>
      <vt:lpstr>Elektro</vt:lpstr>
      <vt:lpstr>Zemní práce</vt:lpstr>
      <vt:lpstr>Úprava technologie - elektro</vt:lpstr>
      <vt:lpstr>Úprava technologie strojní část</vt:lpstr>
      <vt:lpstr>Rekapitulace!Oblast_tisku</vt:lpstr>
      <vt:lpstr>'Úprava technologie - elektro'!Oblast_tisku</vt:lpstr>
      <vt:lpstr>'Zemní práce'!Oblast_tisku</vt:lpstr>
    </vt:vector>
  </TitlesOfParts>
  <Company>PS PROFI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Administrator</cp:lastModifiedBy>
  <cp:lastPrinted>2019-02-13T08:02:40Z</cp:lastPrinted>
  <dcterms:created xsi:type="dcterms:W3CDTF">2003-06-02T11:27:28Z</dcterms:created>
  <dcterms:modified xsi:type="dcterms:W3CDTF">2019-04-23T12:24:10Z</dcterms:modified>
</cp:coreProperties>
</file>